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PAS_Actuarial\Actuarial Products\CommAuto\CA-2022-RLC1\"/>
    </mc:Choice>
  </mc:AlternateContent>
  <xr:revisionPtr revIDLastSave="0" documentId="13_ncr:1_{0F848B55-A908-4D69-9A42-9DC16E9678F4}" xr6:coauthVersionLast="47" xr6:coauthVersionMax="47" xr10:uidLastSave="{00000000-0000-0000-0000-000000000000}"/>
  <bookViews>
    <workbookView xWindow="8175" yWindow="-16320" windowWidth="29040" windowHeight="15840" tabRatio="576" xr2:uid="{00000000-000D-0000-FFFF-FFFF00000000}"/>
  </bookViews>
  <sheets>
    <sheet name="EXHIBIT 1" sheetId="59" r:id="rId1"/>
    <sheet name="EXHIBIT 2" sheetId="60" r:id="rId2"/>
    <sheet name="EXHIBIT 3" sheetId="61" r:id="rId3"/>
    <sheet name="EXHIBIT 4" sheetId="62" r:id="rId4"/>
    <sheet name="EXHIBIT 5" sheetId="6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8" i="63" l="1"/>
  <c r="F173" i="63" s="1"/>
  <c r="B166" i="63"/>
  <c r="C165" i="63"/>
  <c r="B165" i="63"/>
  <c r="D164" i="63"/>
  <c r="D168" i="63" s="1"/>
  <c r="F175" i="63" s="1"/>
  <c r="C164" i="63"/>
  <c r="B164" i="63"/>
  <c r="B168" i="63" s="1"/>
  <c r="E163" i="63"/>
  <c r="D163" i="63"/>
  <c r="C163" i="63"/>
  <c r="B163" i="63"/>
  <c r="F162" i="63"/>
  <c r="E162" i="63"/>
  <c r="D162" i="63"/>
  <c r="C162" i="63"/>
  <c r="B162" i="63"/>
  <c r="F161" i="63"/>
  <c r="E161" i="63"/>
  <c r="D161" i="63"/>
  <c r="C161" i="63"/>
  <c r="B161" i="63"/>
  <c r="F160" i="63"/>
  <c r="E160" i="63"/>
  <c r="E168" i="63" s="1"/>
  <c r="D160" i="63"/>
  <c r="C160" i="63"/>
  <c r="B160" i="63"/>
  <c r="C126" i="63"/>
  <c r="D125" i="63"/>
  <c r="C125" i="63"/>
  <c r="E124" i="63"/>
  <c r="D124" i="63"/>
  <c r="C124" i="63"/>
  <c r="F123" i="63"/>
  <c r="E123" i="63"/>
  <c r="D123" i="63"/>
  <c r="C123" i="63"/>
  <c r="F122" i="63"/>
  <c r="E122" i="63"/>
  <c r="D122" i="63"/>
  <c r="C122" i="63"/>
  <c r="C128" i="63" s="1"/>
  <c r="F121" i="63"/>
  <c r="E121" i="63"/>
  <c r="D121" i="63"/>
  <c r="D128" i="63" s="1"/>
  <c r="C121" i="63"/>
  <c r="F120" i="63"/>
  <c r="E120" i="63"/>
  <c r="E128" i="63" s="1"/>
  <c r="D120" i="63"/>
  <c r="C120" i="63"/>
  <c r="F119" i="63"/>
  <c r="F128" i="63" s="1"/>
  <c r="E119" i="63"/>
  <c r="D119" i="63"/>
  <c r="C119" i="63"/>
  <c r="F118" i="63"/>
  <c r="E118" i="63"/>
  <c r="D118" i="63"/>
  <c r="C118" i="63"/>
  <c r="F117" i="63"/>
  <c r="E117" i="63"/>
  <c r="D117" i="63"/>
  <c r="C117" i="63"/>
  <c r="F116" i="63"/>
  <c r="E116" i="63"/>
  <c r="D116" i="63"/>
  <c r="C116" i="63"/>
  <c r="A110" i="63"/>
  <c r="F79" i="63"/>
  <c r="B77" i="63"/>
  <c r="C76" i="63"/>
  <c r="B76" i="63"/>
  <c r="D75" i="63"/>
  <c r="D79" i="63" s="1"/>
  <c r="C75" i="63"/>
  <c r="B75" i="63"/>
  <c r="E74" i="63"/>
  <c r="D74" i="63"/>
  <c r="C74" i="63"/>
  <c r="B74" i="63"/>
  <c r="F73" i="63"/>
  <c r="E73" i="63"/>
  <c r="D73" i="63"/>
  <c r="C73" i="63"/>
  <c r="B73" i="63"/>
  <c r="F72" i="63"/>
  <c r="E72" i="63"/>
  <c r="D72" i="63"/>
  <c r="C72" i="63"/>
  <c r="B72" i="63"/>
  <c r="F71" i="63"/>
  <c r="E71" i="63"/>
  <c r="E79" i="63" s="1"/>
  <c r="F85" i="63" s="1"/>
  <c r="D71" i="63"/>
  <c r="C71" i="63"/>
  <c r="B71" i="63"/>
  <c r="C38" i="63"/>
  <c r="D37" i="63"/>
  <c r="C37" i="63"/>
  <c r="E36" i="63"/>
  <c r="D36" i="63"/>
  <c r="C36" i="63"/>
  <c r="F35" i="63"/>
  <c r="E35" i="63"/>
  <c r="D35" i="63"/>
  <c r="C35" i="63"/>
  <c r="F34" i="63"/>
  <c r="E34" i="63"/>
  <c r="D34" i="63"/>
  <c r="C34" i="63"/>
  <c r="F33" i="63"/>
  <c r="E33" i="63"/>
  <c r="D33" i="63"/>
  <c r="D40" i="63" s="1"/>
  <c r="C33" i="63"/>
  <c r="F32" i="63"/>
  <c r="E32" i="63"/>
  <c r="E40" i="63" s="1"/>
  <c r="D32" i="63"/>
  <c r="C32" i="63"/>
  <c r="F31" i="63"/>
  <c r="F40" i="63" s="1"/>
  <c r="E31" i="63"/>
  <c r="D31" i="63"/>
  <c r="C31" i="63"/>
  <c r="F30" i="63"/>
  <c r="E30" i="63"/>
  <c r="D30" i="63"/>
  <c r="C30" i="63"/>
  <c r="F29" i="63"/>
  <c r="E29" i="63"/>
  <c r="D29" i="63"/>
  <c r="C29" i="63"/>
  <c r="F28" i="63"/>
  <c r="E28" i="63"/>
  <c r="D28" i="63"/>
  <c r="C28" i="63"/>
  <c r="A22" i="63"/>
  <c r="A21" i="63" s="1"/>
  <c r="A20" i="63" s="1"/>
  <c r="F168" i="62"/>
  <c r="F173" i="62" s="1"/>
  <c r="B166" i="62"/>
  <c r="C165" i="62"/>
  <c r="B165" i="62"/>
  <c r="D164" i="62"/>
  <c r="D168" i="62" s="1"/>
  <c r="F175" i="62" s="1"/>
  <c r="C164" i="62"/>
  <c r="B164" i="62"/>
  <c r="B168" i="62" s="1"/>
  <c r="E163" i="62"/>
  <c r="D163" i="62"/>
  <c r="C163" i="62"/>
  <c r="B163" i="62"/>
  <c r="F162" i="62"/>
  <c r="E162" i="62"/>
  <c r="D162" i="62"/>
  <c r="C162" i="62"/>
  <c r="B162" i="62"/>
  <c r="F161" i="62"/>
  <c r="E161" i="62"/>
  <c r="D161" i="62"/>
  <c r="C161" i="62"/>
  <c r="C168" i="62" s="1"/>
  <c r="B161" i="62"/>
  <c r="F160" i="62"/>
  <c r="E160" i="62"/>
  <c r="E168" i="62" s="1"/>
  <c r="D160" i="62"/>
  <c r="C160" i="62"/>
  <c r="B160" i="62"/>
  <c r="E128" i="62"/>
  <c r="C126" i="62"/>
  <c r="D125" i="62"/>
  <c r="C125" i="62"/>
  <c r="E124" i="62"/>
  <c r="D124" i="62"/>
  <c r="C124" i="62"/>
  <c r="F123" i="62"/>
  <c r="E123" i="62"/>
  <c r="D123" i="62"/>
  <c r="C123" i="62"/>
  <c r="F122" i="62"/>
  <c r="E122" i="62"/>
  <c r="D122" i="62"/>
  <c r="C122" i="62"/>
  <c r="C128" i="62" s="1"/>
  <c r="F121" i="62"/>
  <c r="E121" i="62"/>
  <c r="D121" i="62"/>
  <c r="D128" i="62" s="1"/>
  <c r="C121" i="62"/>
  <c r="F120" i="62"/>
  <c r="E120" i="62"/>
  <c r="D120" i="62"/>
  <c r="C120" i="62"/>
  <c r="F119" i="62"/>
  <c r="F128" i="62" s="1"/>
  <c r="E119" i="62"/>
  <c r="D119" i="62"/>
  <c r="C119" i="62"/>
  <c r="F118" i="62"/>
  <c r="E118" i="62"/>
  <c r="D118" i="62"/>
  <c r="C118" i="62"/>
  <c r="F117" i="62"/>
  <c r="E117" i="62"/>
  <c r="D117" i="62"/>
  <c r="C117" i="62"/>
  <c r="F116" i="62"/>
  <c r="E116" i="62"/>
  <c r="D116" i="62"/>
  <c r="C116" i="62"/>
  <c r="F79" i="62"/>
  <c r="B77" i="62"/>
  <c r="C76" i="62"/>
  <c r="B76" i="62"/>
  <c r="D75" i="62"/>
  <c r="D79" i="62" s="1"/>
  <c r="C75" i="62"/>
  <c r="B75" i="62"/>
  <c r="B79" i="62" s="1"/>
  <c r="E74" i="62"/>
  <c r="D74" i="62"/>
  <c r="C74" i="62"/>
  <c r="B74" i="62"/>
  <c r="F73" i="62"/>
  <c r="E73" i="62"/>
  <c r="D73" i="62"/>
  <c r="C73" i="62"/>
  <c r="B73" i="62"/>
  <c r="F72" i="62"/>
  <c r="E72" i="62"/>
  <c r="D72" i="62"/>
  <c r="C72" i="62"/>
  <c r="C79" i="62" s="1"/>
  <c r="B72" i="62"/>
  <c r="F71" i="62"/>
  <c r="E71" i="62"/>
  <c r="E79" i="62" s="1"/>
  <c r="D71" i="62"/>
  <c r="C71" i="62"/>
  <c r="B71" i="62"/>
  <c r="C38" i="62"/>
  <c r="D37" i="62"/>
  <c r="C37" i="62"/>
  <c r="E36" i="62"/>
  <c r="D36" i="62"/>
  <c r="C36" i="62"/>
  <c r="C40" i="62" s="1"/>
  <c r="F35" i="62"/>
  <c r="E35" i="62"/>
  <c r="D35" i="62"/>
  <c r="C35" i="62"/>
  <c r="F34" i="62"/>
  <c r="E34" i="62"/>
  <c r="E40" i="62" s="1"/>
  <c r="D34" i="62"/>
  <c r="C34" i="62"/>
  <c r="F33" i="62"/>
  <c r="E33" i="62"/>
  <c r="D33" i="62"/>
  <c r="D40" i="62" s="1"/>
  <c r="C33" i="62"/>
  <c r="F32" i="62"/>
  <c r="E32" i="62"/>
  <c r="D32" i="62"/>
  <c r="C32" i="62"/>
  <c r="F31" i="62"/>
  <c r="F40" i="62" s="1"/>
  <c r="E31" i="62"/>
  <c r="D31" i="62"/>
  <c r="C31" i="62"/>
  <c r="F30" i="62"/>
  <c r="E30" i="62"/>
  <c r="D30" i="62"/>
  <c r="C30" i="62"/>
  <c r="F29" i="62"/>
  <c r="E29" i="62"/>
  <c r="D29" i="62"/>
  <c r="C29" i="62"/>
  <c r="F28" i="62"/>
  <c r="E28" i="62"/>
  <c r="D28" i="62"/>
  <c r="C28" i="62"/>
  <c r="A22" i="62"/>
  <c r="A21" i="62" s="1"/>
  <c r="F263" i="61"/>
  <c r="F257" i="61"/>
  <c r="F262" i="61" s="1"/>
  <c r="B255" i="61"/>
  <c r="C254" i="61"/>
  <c r="B254" i="61"/>
  <c r="D253" i="61"/>
  <c r="D257" i="61" s="1"/>
  <c r="F264" i="61" s="1"/>
  <c r="C253" i="61"/>
  <c r="B253" i="61"/>
  <c r="B257" i="61" s="1"/>
  <c r="E252" i="61"/>
  <c r="D252" i="61"/>
  <c r="C252" i="61"/>
  <c r="B252" i="61"/>
  <c r="F251" i="61"/>
  <c r="E251" i="61"/>
  <c r="D251" i="61"/>
  <c r="C251" i="61"/>
  <c r="B251" i="61"/>
  <c r="F250" i="61"/>
  <c r="E250" i="61"/>
  <c r="D250" i="61"/>
  <c r="C250" i="61"/>
  <c r="B250" i="61"/>
  <c r="F249" i="61"/>
  <c r="E249" i="61"/>
  <c r="E257" i="61" s="1"/>
  <c r="D249" i="61"/>
  <c r="C249" i="61"/>
  <c r="B249" i="61"/>
  <c r="C215" i="61"/>
  <c r="D214" i="61"/>
  <c r="C214" i="61"/>
  <c r="E213" i="61"/>
  <c r="D213" i="61"/>
  <c r="C213" i="61"/>
  <c r="F212" i="61"/>
  <c r="E212" i="61"/>
  <c r="D212" i="61"/>
  <c r="C212" i="61"/>
  <c r="F211" i="61"/>
  <c r="E211" i="61"/>
  <c r="D211" i="61"/>
  <c r="C211" i="61"/>
  <c r="C217" i="61" s="1"/>
  <c r="F210" i="61"/>
  <c r="E210" i="61"/>
  <c r="D210" i="61"/>
  <c r="D217" i="61" s="1"/>
  <c r="C210" i="61"/>
  <c r="F209" i="61"/>
  <c r="E209" i="61"/>
  <c r="E217" i="61" s="1"/>
  <c r="D209" i="61"/>
  <c r="C209" i="61"/>
  <c r="F208" i="61"/>
  <c r="F217" i="61" s="1"/>
  <c r="E208" i="61"/>
  <c r="D208" i="61"/>
  <c r="C208" i="61"/>
  <c r="F207" i="61"/>
  <c r="E207" i="61"/>
  <c r="D207" i="61"/>
  <c r="C207" i="61"/>
  <c r="F206" i="61"/>
  <c r="E206" i="61"/>
  <c r="D206" i="61"/>
  <c r="C206" i="61"/>
  <c r="F205" i="61"/>
  <c r="E205" i="61"/>
  <c r="D205" i="61"/>
  <c r="C205" i="61"/>
  <c r="A199" i="61"/>
  <c r="F168" i="61"/>
  <c r="F173" i="61" s="1"/>
  <c r="B166" i="61"/>
  <c r="C165" i="61"/>
  <c r="B165" i="61"/>
  <c r="D164" i="61"/>
  <c r="D168" i="61" s="1"/>
  <c r="C164" i="61"/>
  <c r="B164" i="61"/>
  <c r="E163" i="61"/>
  <c r="D163" i="61"/>
  <c r="C163" i="61"/>
  <c r="B163" i="61"/>
  <c r="F162" i="61"/>
  <c r="E162" i="61"/>
  <c r="D162" i="61"/>
  <c r="C162" i="61"/>
  <c r="B162" i="61"/>
  <c r="F161" i="61"/>
  <c r="E161" i="61"/>
  <c r="D161" i="61"/>
  <c r="C161" i="61"/>
  <c r="C168" i="61" s="1"/>
  <c r="B161" i="61"/>
  <c r="F160" i="61"/>
  <c r="E160" i="61"/>
  <c r="E168" i="61" s="1"/>
  <c r="D160" i="61"/>
  <c r="C160" i="61"/>
  <c r="B160" i="61"/>
  <c r="C126" i="61"/>
  <c r="D125" i="61"/>
  <c r="C125" i="61"/>
  <c r="E124" i="61"/>
  <c r="D124" i="61"/>
  <c r="C124" i="61"/>
  <c r="F123" i="61"/>
  <c r="E123" i="61"/>
  <c r="D123" i="61"/>
  <c r="C123" i="61"/>
  <c r="F122" i="61"/>
  <c r="E122" i="61"/>
  <c r="D122" i="61"/>
  <c r="C122" i="61"/>
  <c r="F121" i="61"/>
  <c r="E121" i="61"/>
  <c r="D121" i="61"/>
  <c r="D128" i="61" s="1"/>
  <c r="C121" i="61"/>
  <c r="F120" i="61"/>
  <c r="E120" i="61"/>
  <c r="E128" i="61" s="1"/>
  <c r="D120" i="61"/>
  <c r="C120" i="61"/>
  <c r="F119" i="61"/>
  <c r="F128" i="61" s="1"/>
  <c r="E119" i="61"/>
  <c r="D119" i="61"/>
  <c r="C119" i="61"/>
  <c r="F118" i="61"/>
  <c r="E118" i="61"/>
  <c r="D118" i="61"/>
  <c r="C118" i="61"/>
  <c r="F117" i="61"/>
  <c r="E117" i="61"/>
  <c r="D117" i="61"/>
  <c r="C117" i="61"/>
  <c r="F116" i="61"/>
  <c r="E116" i="61"/>
  <c r="D116" i="61"/>
  <c r="C116" i="61"/>
  <c r="A110" i="61"/>
  <c r="F79" i="61"/>
  <c r="B77" i="61"/>
  <c r="C76" i="61"/>
  <c r="B76" i="61"/>
  <c r="D75" i="61"/>
  <c r="D79" i="61" s="1"/>
  <c r="C75" i="61"/>
  <c r="B75" i="61"/>
  <c r="B79" i="61" s="1"/>
  <c r="E74" i="61"/>
  <c r="D74" i="61"/>
  <c r="C74" i="61"/>
  <c r="B74" i="61"/>
  <c r="F73" i="61"/>
  <c r="E73" i="61"/>
  <c r="D73" i="61"/>
  <c r="C73" i="61"/>
  <c r="B73" i="61"/>
  <c r="F72" i="61"/>
  <c r="E72" i="61"/>
  <c r="D72" i="61"/>
  <c r="C72" i="61"/>
  <c r="C79" i="61" s="1"/>
  <c r="B72" i="61"/>
  <c r="F71" i="61"/>
  <c r="E71" i="61"/>
  <c r="E79" i="61" s="1"/>
  <c r="F85" i="61" s="1"/>
  <c r="D71" i="61"/>
  <c r="C71" i="61"/>
  <c r="B71" i="61"/>
  <c r="E40" i="61"/>
  <c r="C38" i="61"/>
  <c r="D37" i="61"/>
  <c r="C37" i="61"/>
  <c r="E36" i="61"/>
  <c r="D36" i="61"/>
  <c r="C36" i="61"/>
  <c r="F35" i="61"/>
  <c r="E35" i="61"/>
  <c r="D35" i="61"/>
  <c r="C35" i="61"/>
  <c r="F34" i="61"/>
  <c r="E34" i="61"/>
  <c r="D34" i="61"/>
  <c r="C34" i="61"/>
  <c r="F33" i="61"/>
  <c r="E33" i="61"/>
  <c r="D33" i="61"/>
  <c r="C33" i="61"/>
  <c r="F32" i="61"/>
  <c r="E32" i="61"/>
  <c r="D32" i="61"/>
  <c r="C32" i="61"/>
  <c r="F31" i="61"/>
  <c r="F40" i="61" s="1"/>
  <c r="E31" i="61"/>
  <c r="D31" i="61"/>
  <c r="C31" i="61"/>
  <c r="F30" i="61"/>
  <c r="E30" i="61"/>
  <c r="D30" i="61"/>
  <c r="C30" i="61"/>
  <c r="F29" i="61"/>
  <c r="E29" i="61"/>
  <c r="D29" i="61"/>
  <c r="C29" i="61"/>
  <c r="F28" i="61"/>
  <c r="E28" i="61"/>
  <c r="D28" i="61"/>
  <c r="C28" i="61"/>
  <c r="A22" i="61"/>
  <c r="A21" i="61" s="1"/>
  <c r="A20" i="61" s="1"/>
  <c r="F524" i="60"/>
  <c r="F529" i="60" s="1"/>
  <c r="B524" i="60"/>
  <c r="B522" i="60"/>
  <c r="C521" i="60"/>
  <c r="B521" i="60"/>
  <c r="D520" i="60"/>
  <c r="D524" i="60" s="1"/>
  <c r="C520" i="60"/>
  <c r="B520" i="60"/>
  <c r="E519" i="60"/>
  <c r="D519" i="60"/>
  <c r="C519" i="60"/>
  <c r="B519" i="60"/>
  <c r="F518" i="60"/>
  <c r="E518" i="60"/>
  <c r="D518" i="60"/>
  <c r="C518" i="60"/>
  <c r="B518" i="60"/>
  <c r="F517" i="60"/>
  <c r="E517" i="60"/>
  <c r="D517" i="60"/>
  <c r="C517" i="60"/>
  <c r="B517" i="60"/>
  <c r="F516" i="60"/>
  <c r="E516" i="60"/>
  <c r="D516" i="60"/>
  <c r="C516" i="60"/>
  <c r="B516" i="60"/>
  <c r="C482" i="60"/>
  <c r="D481" i="60"/>
  <c r="C481" i="60"/>
  <c r="E480" i="60"/>
  <c r="D480" i="60"/>
  <c r="C480" i="60"/>
  <c r="F479" i="60"/>
  <c r="E479" i="60"/>
  <c r="D479" i="60"/>
  <c r="C479" i="60"/>
  <c r="F478" i="60"/>
  <c r="E478" i="60"/>
  <c r="D478" i="60"/>
  <c r="C478" i="60"/>
  <c r="C484" i="60" s="1"/>
  <c r="F477" i="60"/>
  <c r="E477" i="60"/>
  <c r="D477" i="60"/>
  <c r="C477" i="60"/>
  <c r="F476" i="60"/>
  <c r="E476" i="60"/>
  <c r="E484" i="60" s="1"/>
  <c r="D476" i="60"/>
  <c r="C476" i="60"/>
  <c r="F475" i="60"/>
  <c r="F484" i="60" s="1"/>
  <c r="E475" i="60"/>
  <c r="D475" i="60"/>
  <c r="C475" i="60"/>
  <c r="F474" i="60"/>
  <c r="E474" i="60"/>
  <c r="D474" i="60"/>
  <c r="C474" i="60"/>
  <c r="F473" i="60"/>
  <c r="E473" i="60"/>
  <c r="D473" i="60"/>
  <c r="C473" i="60"/>
  <c r="F472" i="60"/>
  <c r="E472" i="60"/>
  <c r="D472" i="60"/>
  <c r="C472" i="60"/>
  <c r="F435" i="60"/>
  <c r="F440" i="60" s="1"/>
  <c r="D435" i="60"/>
  <c r="B433" i="60"/>
  <c r="C432" i="60"/>
  <c r="B432" i="60"/>
  <c r="D431" i="60"/>
  <c r="C431" i="60"/>
  <c r="B431" i="60"/>
  <c r="B435" i="60" s="1"/>
  <c r="E430" i="60"/>
  <c r="D430" i="60"/>
  <c r="C430" i="60"/>
  <c r="B430" i="60"/>
  <c r="F429" i="60"/>
  <c r="E429" i="60"/>
  <c r="D429" i="60"/>
  <c r="C429" i="60"/>
  <c r="B429" i="60"/>
  <c r="F428" i="60"/>
  <c r="E428" i="60"/>
  <c r="D428" i="60"/>
  <c r="C428" i="60"/>
  <c r="C435" i="60" s="1"/>
  <c r="B428" i="60"/>
  <c r="F427" i="60"/>
  <c r="E427" i="60"/>
  <c r="D427" i="60"/>
  <c r="C427" i="60"/>
  <c r="B427" i="60"/>
  <c r="C393" i="60"/>
  <c r="D392" i="60"/>
  <c r="C392" i="60"/>
  <c r="E391" i="60"/>
  <c r="D391" i="60"/>
  <c r="C391" i="60"/>
  <c r="F390" i="60"/>
  <c r="E390" i="60"/>
  <c r="D390" i="60"/>
  <c r="C390" i="60"/>
  <c r="F389" i="60"/>
  <c r="E389" i="60"/>
  <c r="D389" i="60"/>
  <c r="C389" i="60"/>
  <c r="C395" i="60" s="1"/>
  <c r="F388" i="60"/>
  <c r="E388" i="60"/>
  <c r="D388" i="60"/>
  <c r="C388" i="60"/>
  <c r="F387" i="60"/>
  <c r="E387" i="60"/>
  <c r="E395" i="60" s="1"/>
  <c r="D387" i="60"/>
  <c r="C387" i="60"/>
  <c r="F386" i="60"/>
  <c r="E386" i="60"/>
  <c r="D386" i="60"/>
  <c r="C386" i="60"/>
  <c r="F385" i="60"/>
  <c r="E385" i="60"/>
  <c r="D385" i="60"/>
  <c r="C385" i="60"/>
  <c r="F384" i="60"/>
  <c r="E384" i="60"/>
  <c r="D384" i="60"/>
  <c r="C384" i="60"/>
  <c r="F383" i="60"/>
  <c r="E383" i="60"/>
  <c r="D383" i="60"/>
  <c r="C383" i="60"/>
  <c r="F346" i="60"/>
  <c r="F351" i="60" s="1"/>
  <c r="B346" i="60"/>
  <c r="B344" i="60"/>
  <c r="C343" i="60"/>
  <c r="B343" i="60"/>
  <c r="D342" i="60"/>
  <c r="D346" i="60" s="1"/>
  <c r="C342" i="60"/>
  <c r="B342" i="60"/>
  <c r="E341" i="60"/>
  <c r="D341" i="60"/>
  <c r="C341" i="60"/>
  <c r="B341" i="60"/>
  <c r="F340" i="60"/>
  <c r="E340" i="60"/>
  <c r="D340" i="60"/>
  <c r="C340" i="60"/>
  <c r="B340" i="60"/>
  <c r="F339" i="60"/>
  <c r="E339" i="60"/>
  <c r="D339" i="60"/>
  <c r="C339" i="60"/>
  <c r="B339" i="60"/>
  <c r="F338" i="60"/>
  <c r="E338" i="60"/>
  <c r="D338" i="60"/>
  <c r="C338" i="60"/>
  <c r="B338" i="60"/>
  <c r="C304" i="60"/>
  <c r="D303" i="60"/>
  <c r="C303" i="60"/>
  <c r="E302" i="60"/>
  <c r="D302" i="60"/>
  <c r="C302" i="60"/>
  <c r="F301" i="60"/>
  <c r="E301" i="60"/>
  <c r="D301" i="60"/>
  <c r="C301" i="60"/>
  <c r="F300" i="60"/>
  <c r="E300" i="60"/>
  <c r="D300" i="60"/>
  <c r="C300" i="60"/>
  <c r="C306" i="60" s="1"/>
  <c r="F299" i="60"/>
  <c r="E299" i="60"/>
  <c r="D299" i="60"/>
  <c r="C299" i="60"/>
  <c r="F298" i="60"/>
  <c r="E298" i="60"/>
  <c r="E306" i="60" s="1"/>
  <c r="D298" i="60"/>
  <c r="C298" i="60"/>
  <c r="F297" i="60"/>
  <c r="F306" i="60" s="1"/>
  <c r="E297" i="60"/>
  <c r="D297" i="60"/>
  <c r="C297" i="60"/>
  <c r="F296" i="60"/>
  <c r="E296" i="60"/>
  <c r="D296" i="60"/>
  <c r="C296" i="60"/>
  <c r="F295" i="60"/>
  <c r="E295" i="60"/>
  <c r="D295" i="60"/>
  <c r="C295" i="60"/>
  <c r="F294" i="60"/>
  <c r="E294" i="60"/>
  <c r="D294" i="60"/>
  <c r="C294" i="60"/>
  <c r="F257" i="60"/>
  <c r="F262" i="60" s="1"/>
  <c r="D257" i="60"/>
  <c r="B255" i="60"/>
  <c r="C254" i="60"/>
  <c r="B254" i="60"/>
  <c r="D253" i="60"/>
  <c r="C253" i="60"/>
  <c r="B253" i="60"/>
  <c r="B257" i="60" s="1"/>
  <c r="E252" i="60"/>
  <c r="D252" i="60"/>
  <c r="C252" i="60"/>
  <c r="B252" i="60"/>
  <c r="F251" i="60"/>
  <c r="E251" i="60"/>
  <c r="D251" i="60"/>
  <c r="C251" i="60"/>
  <c r="B251" i="60"/>
  <c r="F250" i="60"/>
  <c r="E250" i="60"/>
  <c r="D250" i="60"/>
  <c r="C250" i="60"/>
  <c r="C257" i="60" s="1"/>
  <c r="B250" i="60"/>
  <c r="F249" i="60"/>
  <c r="E249" i="60"/>
  <c r="D249" i="60"/>
  <c r="C249" i="60"/>
  <c r="B249" i="60"/>
  <c r="C215" i="60"/>
  <c r="D214" i="60"/>
  <c r="C214" i="60"/>
  <c r="E213" i="60"/>
  <c r="D213" i="60"/>
  <c r="C213" i="60"/>
  <c r="F212" i="60"/>
  <c r="E212" i="60"/>
  <c r="D212" i="60"/>
  <c r="C212" i="60"/>
  <c r="F211" i="60"/>
  <c r="E211" i="60"/>
  <c r="D211" i="60"/>
  <c r="C211" i="60"/>
  <c r="C217" i="60" s="1"/>
  <c r="F210" i="60"/>
  <c r="E210" i="60"/>
  <c r="D210" i="60"/>
  <c r="C210" i="60"/>
  <c r="F209" i="60"/>
  <c r="E209" i="60"/>
  <c r="E217" i="60" s="1"/>
  <c r="D209" i="60"/>
  <c r="C209" i="60"/>
  <c r="F208" i="60"/>
  <c r="E208" i="60"/>
  <c r="D208" i="60"/>
  <c r="C208" i="60"/>
  <c r="F207" i="60"/>
  <c r="E207" i="60"/>
  <c r="D207" i="60"/>
  <c r="C207" i="60"/>
  <c r="F206" i="60"/>
  <c r="E206" i="60"/>
  <c r="D206" i="60"/>
  <c r="C206" i="60"/>
  <c r="F205" i="60"/>
  <c r="E205" i="60"/>
  <c r="D205" i="60"/>
  <c r="C205" i="60"/>
  <c r="F168" i="60"/>
  <c r="F173" i="60" s="1"/>
  <c r="B168" i="60"/>
  <c r="B166" i="60"/>
  <c r="C165" i="60"/>
  <c r="B165" i="60"/>
  <c r="D164" i="60"/>
  <c r="C164" i="60"/>
  <c r="B164" i="60"/>
  <c r="E163" i="60"/>
  <c r="D163" i="60"/>
  <c r="C163" i="60"/>
  <c r="B163" i="60"/>
  <c r="F162" i="60"/>
  <c r="E162" i="60"/>
  <c r="D162" i="60"/>
  <c r="C162" i="60"/>
  <c r="B162" i="60"/>
  <c r="F161" i="60"/>
  <c r="E161" i="60"/>
  <c r="D161" i="60"/>
  <c r="C161" i="60"/>
  <c r="B161" i="60"/>
  <c r="F160" i="60"/>
  <c r="E160" i="60"/>
  <c r="E168" i="60" s="1"/>
  <c r="F174" i="60" s="1"/>
  <c r="D160" i="60"/>
  <c r="D168" i="60" s="1"/>
  <c r="C160" i="60"/>
  <c r="B160" i="60"/>
  <c r="E128" i="60"/>
  <c r="C126" i="60"/>
  <c r="D125" i="60"/>
  <c r="C125" i="60"/>
  <c r="E124" i="60"/>
  <c r="D124" i="60"/>
  <c r="C124" i="60"/>
  <c r="F123" i="60"/>
  <c r="E123" i="60"/>
  <c r="D123" i="60"/>
  <c r="C123" i="60"/>
  <c r="C128" i="60" s="1"/>
  <c r="F122" i="60"/>
  <c r="E122" i="60"/>
  <c r="D122" i="60"/>
  <c r="C122" i="60"/>
  <c r="F121" i="60"/>
  <c r="E121" i="60"/>
  <c r="D121" i="60"/>
  <c r="D128" i="60" s="1"/>
  <c r="C121" i="60"/>
  <c r="F120" i="60"/>
  <c r="E120" i="60"/>
  <c r="D120" i="60"/>
  <c r="C120" i="60"/>
  <c r="F119" i="60"/>
  <c r="F128" i="60" s="1"/>
  <c r="E119" i="60"/>
  <c r="D119" i="60"/>
  <c r="C119" i="60"/>
  <c r="F118" i="60"/>
  <c r="E118" i="60"/>
  <c r="D118" i="60"/>
  <c r="C118" i="60"/>
  <c r="F117" i="60"/>
  <c r="E117" i="60"/>
  <c r="D117" i="60"/>
  <c r="C117" i="60"/>
  <c r="F116" i="60"/>
  <c r="E116" i="60"/>
  <c r="D116" i="60"/>
  <c r="C116" i="60"/>
  <c r="D79" i="60"/>
  <c r="B79" i="60"/>
  <c r="B77" i="60"/>
  <c r="C76" i="60"/>
  <c r="B76" i="60"/>
  <c r="D75" i="60"/>
  <c r="C75" i="60"/>
  <c r="B75" i="60"/>
  <c r="E74" i="60"/>
  <c r="D74" i="60"/>
  <c r="C74" i="60"/>
  <c r="B74" i="60"/>
  <c r="F73" i="60"/>
  <c r="E73" i="60"/>
  <c r="D73" i="60"/>
  <c r="C73" i="60"/>
  <c r="B73" i="60"/>
  <c r="F72" i="60"/>
  <c r="E72" i="60"/>
  <c r="D72" i="60"/>
  <c r="C72" i="60"/>
  <c r="C79" i="60" s="1"/>
  <c r="B72" i="60"/>
  <c r="F71" i="60"/>
  <c r="F79" i="60" s="1"/>
  <c r="E71" i="60"/>
  <c r="D71" i="60"/>
  <c r="C71" i="60"/>
  <c r="B71" i="60"/>
  <c r="C38" i="60"/>
  <c r="D37" i="60"/>
  <c r="C37" i="60"/>
  <c r="E36" i="60"/>
  <c r="D36" i="60"/>
  <c r="C36" i="60"/>
  <c r="C40" i="60" s="1"/>
  <c r="F35" i="60"/>
  <c r="E35" i="60"/>
  <c r="D35" i="60"/>
  <c r="C35" i="60"/>
  <c r="F34" i="60"/>
  <c r="E34" i="60"/>
  <c r="D34" i="60"/>
  <c r="C34" i="60"/>
  <c r="F33" i="60"/>
  <c r="E33" i="60"/>
  <c r="D33" i="60"/>
  <c r="D40" i="60" s="1"/>
  <c r="C33" i="60"/>
  <c r="F32" i="60"/>
  <c r="E32" i="60"/>
  <c r="E40" i="60" s="1"/>
  <c r="D32" i="60"/>
  <c r="C32" i="60"/>
  <c r="F31" i="60"/>
  <c r="F40" i="60" s="1"/>
  <c r="E31" i="60"/>
  <c r="D31" i="60"/>
  <c r="C31" i="60"/>
  <c r="F30" i="60"/>
  <c r="E30" i="60"/>
  <c r="D30" i="60"/>
  <c r="C30" i="60"/>
  <c r="F29" i="60"/>
  <c r="E29" i="60"/>
  <c r="D29" i="60"/>
  <c r="C29" i="60"/>
  <c r="F28" i="60"/>
  <c r="E28" i="60"/>
  <c r="D28" i="60"/>
  <c r="C28" i="60"/>
  <c r="A22" i="60"/>
  <c r="A110" i="60" s="1"/>
  <c r="A199" i="60" s="1"/>
  <c r="A288" i="60" s="1"/>
  <c r="A377" i="60" s="1"/>
  <c r="A466" i="60" s="1"/>
  <c r="F257" i="59"/>
  <c r="F262" i="59" s="1"/>
  <c r="B255" i="59"/>
  <c r="C254" i="59"/>
  <c r="B254" i="59"/>
  <c r="D253" i="59"/>
  <c r="C253" i="59"/>
  <c r="B253" i="59"/>
  <c r="B257" i="59" s="1"/>
  <c r="E252" i="59"/>
  <c r="D252" i="59"/>
  <c r="C252" i="59"/>
  <c r="B252" i="59"/>
  <c r="F251" i="59"/>
  <c r="E251" i="59"/>
  <c r="D251" i="59"/>
  <c r="C251" i="59"/>
  <c r="B251" i="59"/>
  <c r="F250" i="59"/>
  <c r="E250" i="59"/>
  <c r="D250" i="59"/>
  <c r="C250" i="59"/>
  <c r="C257" i="59" s="1"/>
  <c r="B250" i="59"/>
  <c r="F249" i="59"/>
  <c r="E249" i="59"/>
  <c r="E257" i="59" s="1"/>
  <c r="D249" i="59"/>
  <c r="D257" i="59" s="1"/>
  <c r="F264" i="59" s="1"/>
  <c r="C249" i="59"/>
  <c r="B249" i="59"/>
  <c r="C215" i="59"/>
  <c r="D214" i="59"/>
  <c r="C214" i="59"/>
  <c r="E213" i="59"/>
  <c r="D213" i="59"/>
  <c r="C213" i="59"/>
  <c r="F212" i="59"/>
  <c r="E212" i="59"/>
  <c r="D212" i="59"/>
  <c r="C212" i="59"/>
  <c r="F211" i="59"/>
  <c r="E211" i="59"/>
  <c r="D211" i="59"/>
  <c r="C211" i="59"/>
  <c r="C217" i="59" s="1"/>
  <c r="F210" i="59"/>
  <c r="F217" i="59" s="1"/>
  <c r="E210" i="59"/>
  <c r="D210" i="59"/>
  <c r="D217" i="59" s="1"/>
  <c r="C210" i="59"/>
  <c r="F209" i="59"/>
  <c r="E209" i="59"/>
  <c r="E217" i="59" s="1"/>
  <c r="D209" i="59"/>
  <c r="C209" i="59"/>
  <c r="F208" i="59"/>
  <c r="E208" i="59"/>
  <c r="D208" i="59"/>
  <c r="C208" i="59"/>
  <c r="F207" i="59"/>
  <c r="E207" i="59"/>
  <c r="D207" i="59"/>
  <c r="C207" i="59"/>
  <c r="F206" i="59"/>
  <c r="E206" i="59"/>
  <c r="D206" i="59"/>
  <c r="C206" i="59"/>
  <c r="F205" i="59"/>
  <c r="E205" i="59"/>
  <c r="D205" i="59"/>
  <c r="C205" i="59"/>
  <c r="F168" i="59"/>
  <c r="F173" i="59" s="1"/>
  <c r="B166" i="59"/>
  <c r="C165" i="59"/>
  <c r="B165" i="59"/>
  <c r="D164" i="59"/>
  <c r="D168" i="59" s="1"/>
  <c r="C164" i="59"/>
  <c r="B164" i="59"/>
  <c r="B168" i="59" s="1"/>
  <c r="E163" i="59"/>
  <c r="D163" i="59"/>
  <c r="C163" i="59"/>
  <c r="B163" i="59"/>
  <c r="F162" i="59"/>
  <c r="E162" i="59"/>
  <c r="D162" i="59"/>
  <c r="C162" i="59"/>
  <c r="C168" i="59" s="1"/>
  <c r="F176" i="59" s="1"/>
  <c r="B162" i="59"/>
  <c r="F161" i="59"/>
  <c r="E161" i="59"/>
  <c r="D161" i="59"/>
  <c r="C161" i="59"/>
  <c r="B161" i="59"/>
  <c r="F160" i="59"/>
  <c r="E160" i="59"/>
  <c r="E168" i="59" s="1"/>
  <c r="D160" i="59"/>
  <c r="C160" i="59"/>
  <c r="B160" i="59"/>
  <c r="C126" i="59"/>
  <c r="D125" i="59"/>
  <c r="C125" i="59"/>
  <c r="E124" i="59"/>
  <c r="E128" i="59" s="1"/>
  <c r="D124" i="59"/>
  <c r="C124" i="59"/>
  <c r="F123" i="59"/>
  <c r="E123" i="59"/>
  <c r="D123" i="59"/>
  <c r="C123" i="59"/>
  <c r="F122" i="59"/>
  <c r="E122" i="59"/>
  <c r="D122" i="59"/>
  <c r="C122" i="59"/>
  <c r="C128" i="59" s="1"/>
  <c r="F121" i="59"/>
  <c r="E121" i="59"/>
  <c r="D121" i="59"/>
  <c r="D128" i="59" s="1"/>
  <c r="C121" i="59"/>
  <c r="F120" i="59"/>
  <c r="E120" i="59"/>
  <c r="D120" i="59"/>
  <c r="C120" i="59"/>
  <c r="F119" i="59"/>
  <c r="F128" i="59" s="1"/>
  <c r="E119" i="59"/>
  <c r="D119" i="59"/>
  <c r="C119" i="59"/>
  <c r="F118" i="59"/>
  <c r="E118" i="59"/>
  <c r="D118" i="59"/>
  <c r="C118" i="59"/>
  <c r="F117" i="59"/>
  <c r="E117" i="59"/>
  <c r="D117" i="59"/>
  <c r="C117" i="59"/>
  <c r="F116" i="59"/>
  <c r="E116" i="59"/>
  <c r="D116" i="59"/>
  <c r="C116" i="59"/>
  <c r="F79" i="59"/>
  <c r="B77" i="59"/>
  <c r="C76" i="59"/>
  <c r="B76" i="59"/>
  <c r="D75" i="59"/>
  <c r="D79" i="59" s="1"/>
  <c r="C75" i="59"/>
  <c r="B75" i="59"/>
  <c r="B79" i="59" s="1"/>
  <c r="E74" i="59"/>
  <c r="D74" i="59"/>
  <c r="C74" i="59"/>
  <c r="B74" i="59"/>
  <c r="F73" i="59"/>
  <c r="E73" i="59"/>
  <c r="D73" i="59"/>
  <c r="C73" i="59"/>
  <c r="B73" i="59"/>
  <c r="F72" i="59"/>
  <c r="E72" i="59"/>
  <c r="D72" i="59"/>
  <c r="C72" i="59"/>
  <c r="C79" i="59" s="1"/>
  <c r="B72" i="59"/>
  <c r="F71" i="59"/>
  <c r="E71" i="59"/>
  <c r="E79" i="59" s="1"/>
  <c r="D71" i="59"/>
  <c r="C71" i="59"/>
  <c r="B71" i="59"/>
  <c r="C38" i="59"/>
  <c r="D37" i="59"/>
  <c r="C37" i="59"/>
  <c r="E36" i="59"/>
  <c r="E40" i="59" s="1"/>
  <c r="D36" i="59"/>
  <c r="C36" i="59"/>
  <c r="C40" i="59" s="1"/>
  <c r="F35" i="59"/>
  <c r="E35" i="59"/>
  <c r="D35" i="59"/>
  <c r="C35" i="59"/>
  <c r="F34" i="59"/>
  <c r="E34" i="59"/>
  <c r="D34" i="59"/>
  <c r="C34" i="59"/>
  <c r="F33" i="59"/>
  <c r="E33" i="59"/>
  <c r="D33" i="59"/>
  <c r="D40" i="59" s="1"/>
  <c r="C33" i="59"/>
  <c r="F32" i="59"/>
  <c r="E32" i="59"/>
  <c r="D32" i="59"/>
  <c r="C32" i="59"/>
  <c r="F31" i="59"/>
  <c r="F40" i="59" s="1"/>
  <c r="E31" i="59"/>
  <c r="D31" i="59"/>
  <c r="C31" i="59"/>
  <c r="F30" i="59"/>
  <c r="E30" i="59"/>
  <c r="D30" i="59"/>
  <c r="C30" i="59"/>
  <c r="F29" i="59"/>
  <c r="E29" i="59"/>
  <c r="D29" i="59"/>
  <c r="C29" i="59"/>
  <c r="F28" i="59"/>
  <c r="E28" i="59"/>
  <c r="D28" i="59"/>
  <c r="C28" i="59"/>
  <c r="A22" i="59"/>
  <c r="A21" i="59" s="1"/>
  <c r="A37" i="61" l="1"/>
  <c r="A19" i="61"/>
  <c r="A108" i="61"/>
  <c r="A38" i="59"/>
  <c r="A20" i="59"/>
  <c r="A109" i="59"/>
  <c r="F46" i="59"/>
  <c r="F175" i="59"/>
  <c r="F44" i="60"/>
  <c r="F48" i="60"/>
  <c r="F84" i="60"/>
  <c r="F175" i="60"/>
  <c r="F222" i="59"/>
  <c r="F221" i="59"/>
  <c r="F263" i="59"/>
  <c r="F223" i="59"/>
  <c r="F225" i="59"/>
  <c r="F224" i="59"/>
  <c r="F86" i="59"/>
  <c r="F87" i="59"/>
  <c r="F265" i="59"/>
  <c r="A37" i="63"/>
  <c r="A19" i="63"/>
  <c r="A108" i="63"/>
  <c r="A125" i="63" s="1"/>
  <c r="F48" i="59"/>
  <c r="F47" i="59"/>
  <c r="F85" i="59"/>
  <c r="F44" i="59"/>
  <c r="F136" i="59"/>
  <c r="F135" i="59"/>
  <c r="F174" i="59"/>
  <c r="F134" i="59"/>
  <c r="F132" i="59"/>
  <c r="F133" i="59"/>
  <c r="F86" i="61"/>
  <c r="F44" i="61"/>
  <c r="F135" i="61"/>
  <c r="F133" i="61"/>
  <c r="C168" i="60"/>
  <c r="F176" i="60" s="1"/>
  <c r="D40" i="61"/>
  <c r="F47" i="63"/>
  <c r="F46" i="63"/>
  <c r="F84" i="63"/>
  <c r="F133" i="63"/>
  <c r="E257" i="60"/>
  <c r="C346" i="60"/>
  <c r="E435" i="60"/>
  <c r="C524" i="60"/>
  <c r="A38" i="61"/>
  <c r="A109" i="61"/>
  <c r="C128" i="61"/>
  <c r="F136" i="61" s="1"/>
  <c r="F134" i="61"/>
  <c r="B168" i="61"/>
  <c r="F132" i="61" s="1"/>
  <c r="F174" i="61"/>
  <c r="F136" i="62"/>
  <c r="F135" i="62"/>
  <c r="F174" i="62"/>
  <c r="F134" i="62"/>
  <c r="F133" i="62"/>
  <c r="F132" i="62"/>
  <c r="F174" i="63"/>
  <c r="F86" i="60"/>
  <c r="A110" i="59"/>
  <c r="A199" i="59" s="1"/>
  <c r="F45" i="59"/>
  <c r="F84" i="59"/>
  <c r="F136" i="60"/>
  <c r="D217" i="60"/>
  <c r="D395" i="60"/>
  <c r="F47" i="61"/>
  <c r="F46" i="61"/>
  <c r="F84" i="61"/>
  <c r="F45" i="61"/>
  <c r="F222" i="61"/>
  <c r="F221" i="61"/>
  <c r="F225" i="61"/>
  <c r="F47" i="62"/>
  <c r="B79" i="63"/>
  <c r="E79" i="60"/>
  <c r="F85" i="60" s="1"/>
  <c r="F217" i="60"/>
  <c r="F395" i="60"/>
  <c r="F176" i="61"/>
  <c r="F175" i="61"/>
  <c r="F85" i="62"/>
  <c r="F44" i="62"/>
  <c r="F87" i="62"/>
  <c r="A21" i="60"/>
  <c r="F133" i="60"/>
  <c r="F264" i="60"/>
  <c r="F442" i="60"/>
  <c r="C40" i="61"/>
  <c r="F48" i="61" s="1"/>
  <c r="F87" i="61"/>
  <c r="F176" i="62"/>
  <c r="A109" i="63"/>
  <c r="A126" i="63" s="1"/>
  <c r="A38" i="63"/>
  <c r="F44" i="63"/>
  <c r="C79" i="63"/>
  <c r="F87" i="63" s="1"/>
  <c r="F86" i="63"/>
  <c r="C168" i="63"/>
  <c r="F136" i="63" s="1"/>
  <c r="E346" i="60"/>
  <c r="E524" i="60"/>
  <c r="A38" i="62"/>
  <c r="A20" i="62"/>
  <c r="A109" i="62"/>
  <c r="A126" i="62" s="1"/>
  <c r="F86" i="62"/>
  <c r="D306" i="60"/>
  <c r="D484" i="60"/>
  <c r="C257" i="61"/>
  <c r="F48" i="62"/>
  <c r="C40" i="63"/>
  <c r="A110" i="62"/>
  <c r="F45" i="62"/>
  <c r="F84" i="62"/>
  <c r="F46" i="62"/>
  <c r="A18" i="63" l="1"/>
  <c r="A107" i="63"/>
  <c r="A124" i="63" s="1"/>
  <c r="A36" i="63"/>
  <c r="A108" i="59"/>
  <c r="A37" i="59"/>
  <c r="A19" i="59"/>
  <c r="A37" i="62"/>
  <c r="A19" i="62"/>
  <c r="A108" i="62"/>
  <c r="A125" i="62" s="1"/>
  <c r="F491" i="60"/>
  <c r="F489" i="60"/>
  <c r="F492" i="60"/>
  <c r="F490" i="60"/>
  <c r="F488" i="60"/>
  <c r="F530" i="60"/>
  <c r="F135" i="63"/>
  <c r="F48" i="63"/>
  <c r="F45" i="60"/>
  <c r="F265" i="61"/>
  <c r="F223" i="61"/>
  <c r="F313" i="60"/>
  <c r="F311" i="60"/>
  <c r="F314" i="60"/>
  <c r="F312" i="60"/>
  <c r="F310" i="60"/>
  <c r="F352" i="60"/>
  <c r="F532" i="60"/>
  <c r="F46" i="60"/>
  <c r="F353" i="60"/>
  <c r="A198" i="61"/>
  <c r="A215" i="61" s="1"/>
  <c r="A126" i="61"/>
  <c r="F176" i="63"/>
  <c r="F134" i="63"/>
  <c r="F400" i="60"/>
  <c r="F402" i="60"/>
  <c r="F441" i="60"/>
  <c r="F443" i="60"/>
  <c r="F403" i="60"/>
  <c r="F399" i="60"/>
  <c r="F401" i="60"/>
  <c r="F132" i="63"/>
  <c r="F135" i="60"/>
  <c r="F47" i="60"/>
  <c r="A125" i="61"/>
  <c r="A197" i="61"/>
  <c r="A214" i="61" s="1"/>
  <c r="A109" i="60"/>
  <c r="A38" i="60"/>
  <c r="A20" i="60"/>
  <c r="F354" i="60"/>
  <c r="F87" i="60"/>
  <c r="F132" i="60"/>
  <c r="A107" i="61"/>
  <c r="A36" i="61"/>
  <c r="A18" i="61"/>
  <c r="A198" i="59"/>
  <c r="A215" i="59" s="1"/>
  <c r="A126" i="59"/>
  <c r="F224" i="61"/>
  <c r="F224" i="60"/>
  <c r="F222" i="60"/>
  <c r="F263" i="60"/>
  <c r="F225" i="60"/>
  <c r="F223" i="60"/>
  <c r="F265" i="60"/>
  <c r="F221" i="60"/>
  <c r="F45" i="63"/>
  <c r="F134" i="60"/>
  <c r="F531" i="60"/>
  <c r="A107" i="59" l="1"/>
  <c r="A36" i="59"/>
  <c r="A18" i="59"/>
  <c r="A125" i="59"/>
  <c r="A197" i="59"/>
  <c r="A214" i="59" s="1"/>
  <c r="A198" i="60"/>
  <c r="A126" i="60"/>
  <c r="A17" i="61"/>
  <c r="A106" i="61"/>
  <c r="A35" i="61"/>
  <c r="A196" i="61"/>
  <c r="A213" i="61" s="1"/>
  <c r="A124" i="61"/>
  <c r="A35" i="63"/>
  <c r="A17" i="63"/>
  <c r="A106" i="63"/>
  <c r="A123" i="63" s="1"/>
  <c r="A108" i="60"/>
  <c r="A37" i="60"/>
  <c r="A19" i="60"/>
  <c r="A36" i="62"/>
  <c r="A18" i="62"/>
  <c r="A107" i="62"/>
  <c r="A124" i="62" s="1"/>
  <c r="A16" i="63" l="1"/>
  <c r="A105" i="63"/>
  <c r="A65" i="63"/>
  <c r="A77" i="63" s="1"/>
  <c r="A34" i="63"/>
  <c r="A287" i="60"/>
  <c r="A215" i="60"/>
  <c r="A35" i="62"/>
  <c r="A17" i="62"/>
  <c r="A106" i="62"/>
  <c r="A123" i="62" s="1"/>
  <c r="A17" i="59"/>
  <c r="A106" i="59"/>
  <c r="A35" i="59"/>
  <c r="A125" i="60"/>
  <c r="A197" i="60"/>
  <c r="A36" i="60"/>
  <c r="A107" i="60"/>
  <c r="A18" i="60"/>
  <c r="A105" i="61"/>
  <c r="A65" i="61"/>
  <c r="A77" i="61" s="1"/>
  <c r="A34" i="61"/>
  <c r="A16" i="61"/>
  <c r="A123" i="61"/>
  <c r="A195" i="61"/>
  <c r="A212" i="61" s="1"/>
  <c r="A196" i="59"/>
  <c r="A213" i="59" s="1"/>
  <c r="A124" i="59"/>
  <c r="A105" i="62" l="1"/>
  <c r="A65" i="62"/>
  <c r="A77" i="62" s="1"/>
  <c r="A34" i="62"/>
  <c r="A16" i="62"/>
  <c r="A214" i="60"/>
  <c r="A286" i="60"/>
  <c r="A33" i="61"/>
  <c r="A15" i="61"/>
  <c r="A104" i="61"/>
  <c r="A64" i="61"/>
  <c r="A76" i="61" s="1"/>
  <c r="A376" i="60"/>
  <c r="A304" i="60"/>
  <c r="A196" i="60"/>
  <c r="A124" i="60"/>
  <c r="A123" i="59"/>
  <c r="A195" i="59"/>
  <c r="A212" i="59" s="1"/>
  <c r="A194" i="61"/>
  <c r="A154" i="61"/>
  <c r="A166" i="61" s="1"/>
  <c r="A122" i="61"/>
  <c r="A16" i="59"/>
  <c r="A105" i="59"/>
  <c r="A65" i="59"/>
  <c r="A77" i="59" s="1"/>
  <c r="A34" i="59"/>
  <c r="A122" i="63"/>
  <c r="A154" i="63"/>
  <c r="A166" i="63" s="1"/>
  <c r="A106" i="60"/>
  <c r="A35" i="60"/>
  <c r="A17" i="60"/>
  <c r="A33" i="63"/>
  <c r="A15" i="63"/>
  <c r="A104" i="63"/>
  <c r="A64" i="63"/>
  <c r="A76" i="63" s="1"/>
  <c r="A103" i="61" l="1"/>
  <c r="A63" i="61"/>
  <c r="A75" i="61" s="1"/>
  <c r="A32" i="61"/>
  <c r="A14" i="61"/>
  <c r="A32" i="63"/>
  <c r="A14" i="63"/>
  <c r="A103" i="63"/>
  <c r="A63" i="63"/>
  <c r="A75" i="63" s="1"/>
  <c r="A303" i="60"/>
  <c r="A375" i="60"/>
  <c r="A194" i="59"/>
  <c r="A154" i="59"/>
  <c r="A166" i="59" s="1"/>
  <c r="A122" i="59"/>
  <c r="A285" i="60"/>
  <c r="A213" i="60"/>
  <c r="A33" i="59"/>
  <c r="A15" i="59"/>
  <c r="A104" i="59"/>
  <c r="A64" i="59"/>
  <c r="A76" i="59" s="1"/>
  <c r="A15" i="62"/>
  <c r="A104" i="62"/>
  <c r="A64" i="62"/>
  <c r="A76" i="62" s="1"/>
  <c r="A33" i="62"/>
  <c r="A105" i="60"/>
  <c r="A65" i="60"/>
  <c r="A77" i="60" s="1"/>
  <c r="A16" i="60"/>
  <c r="A34" i="60"/>
  <c r="A465" i="60"/>
  <c r="A482" i="60" s="1"/>
  <c r="A393" i="60"/>
  <c r="A121" i="63"/>
  <c r="A153" i="63"/>
  <c r="A165" i="63" s="1"/>
  <c r="A123" i="60"/>
  <c r="A195" i="60"/>
  <c r="A211" i="61"/>
  <c r="A243" i="61"/>
  <c r="A255" i="61" s="1"/>
  <c r="A121" i="61"/>
  <c r="A193" i="61"/>
  <c r="A153" i="61"/>
  <c r="A165" i="61" s="1"/>
  <c r="A154" i="62"/>
  <c r="A166" i="62" s="1"/>
  <c r="A122" i="62"/>
  <c r="A194" i="60" l="1"/>
  <c r="A122" i="60"/>
  <c r="A154" i="60"/>
  <c r="A166" i="60" s="1"/>
  <c r="A31" i="63"/>
  <c r="A13" i="63"/>
  <c r="A62" i="63"/>
  <c r="A74" i="63" s="1"/>
  <c r="A102" i="63"/>
  <c r="A152" i="63"/>
  <c r="A164" i="63" s="1"/>
  <c r="A120" i="63"/>
  <c r="A374" i="60"/>
  <c r="A302" i="60"/>
  <c r="A210" i="61"/>
  <c r="A242" i="61"/>
  <c r="A254" i="61" s="1"/>
  <c r="A121" i="62"/>
  <c r="A153" i="62"/>
  <c r="A165" i="62" s="1"/>
  <c r="A31" i="61"/>
  <c r="A13" i="61"/>
  <c r="A62" i="61"/>
  <c r="A74" i="61" s="1"/>
  <c r="A102" i="61"/>
  <c r="A14" i="62"/>
  <c r="A103" i="62"/>
  <c r="A63" i="62"/>
  <c r="A75" i="62" s="1"/>
  <c r="A32" i="62"/>
  <c r="A211" i="59"/>
  <c r="A243" i="59"/>
  <c r="A255" i="59" s="1"/>
  <c r="A15" i="60"/>
  <c r="A64" i="60"/>
  <c r="A76" i="60" s="1"/>
  <c r="A33" i="60"/>
  <c r="A104" i="60"/>
  <c r="A121" i="59"/>
  <c r="A193" i="59"/>
  <c r="A153" i="59"/>
  <c r="A165" i="59" s="1"/>
  <c r="A392" i="60"/>
  <c r="A464" i="60"/>
  <c r="A481" i="60" s="1"/>
  <c r="A284" i="60"/>
  <c r="A212" i="60"/>
  <c r="A14" i="59"/>
  <c r="A103" i="59"/>
  <c r="A63" i="59"/>
  <c r="A75" i="59" s="1"/>
  <c r="A32" i="59"/>
  <c r="A120" i="61"/>
  <c r="A192" i="61"/>
  <c r="A152" i="61"/>
  <c r="A164" i="61" s="1"/>
  <c r="A242" i="59" l="1"/>
  <c r="A254" i="59" s="1"/>
  <c r="A210" i="59"/>
  <c r="A151" i="63"/>
  <c r="A163" i="63" s="1"/>
  <c r="A119" i="63"/>
  <c r="A120" i="59"/>
  <c r="A192" i="59"/>
  <c r="A152" i="59"/>
  <c r="A164" i="59" s="1"/>
  <c r="A101" i="63"/>
  <c r="A61" i="63"/>
  <c r="A73" i="63" s="1"/>
  <c r="A30" i="63"/>
  <c r="A12" i="63"/>
  <c r="A31" i="62"/>
  <c r="A13" i="62"/>
  <c r="A102" i="62"/>
  <c r="A62" i="62"/>
  <c r="A74" i="62" s="1"/>
  <c r="A31" i="59"/>
  <c r="A13" i="59"/>
  <c r="A102" i="59"/>
  <c r="A62" i="59"/>
  <c r="A74" i="59" s="1"/>
  <c r="A193" i="60"/>
  <c r="A153" i="60"/>
  <c r="A165" i="60" s="1"/>
  <c r="A121" i="60"/>
  <c r="A152" i="62"/>
  <c r="A164" i="62" s="1"/>
  <c r="A120" i="62"/>
  <c r="A301" i="60"/>
  <c r="A373" i="60"/>
  <c r="A119" i="61"/>
  <c r="A191" i="61"/>
  <c r="A151" i="61"/>
  <c r="A163" i="61" s="1"/>
  <c r="A14" i="60"/>
  <c r="A63" i="60"/>
  <c r="A75" i="60" s="1"/>
  <c r="A32" i="60"/>
  <c r="A103" i="60"/>
  <c r="A463" i="60"/>
  <c r="A480" i="60" s="1"/>
  <c r="A391" i="60"/>
  <c r="A241" i="61"/>
  <c r="A253" i="61" s="1"/>
  <c r="A209" i="61"/>
  <c r="A30" i="61"/>
  <c r="A101" i="61"/>
  <c r="A61" i="61"/>
  <c r="A73" i="61" s="1"/>
  <c r="A12" i="61"/>
  <c r="A283" i="60"/>
  <c r="A243" i="60"/>
  <c r="A255" i="60" s="1"/>
  <c r="A211" i="60"/>
  <c r="A102" i="60" l="1"/>
  <c r="A31" i="60"/>
  <c r="A13" i="60"/>
  <c r="A62" i="60"/>
  <c r="A74" i="60" s="1"/>
  <c r="A119" i="62"/>
  <c r="A151" i="62"/>
  <c r="A163" i="62" s="1"/>
  <c r="A241" i="59"/>
  <c r="A253" i="59" s="1"/>
  <c r="A209" i="59"/>
  <c r="A12" i="62"/>
  <c r="A101" i="62"/>
  <c r="A61" i="62"/>
  <c r="A73" i="62" s="1"/>
  <c r="A30" i="62"/>
  <c r="A11" i="61"/>
  <c r="A29" i="61"/>
  <c r="A60" i="61"/>
  <c r="A72" i="61" s="1"/>
  <c r="A100" i="61"/>
  <c r="A190" i="61"/>
  <c r="A150" i="61"/>
  <c r="A162" i="61" s="1"/>
  <c r="A118" i="61"/>
  <c r="A240" i="61"/>
  <c r="A252" i="61" s="1"/>
  <c r="A208" i="61"/>
  <c r="A242" i="60"/>
  <c r="A254" i="60" s="1"/>
  <c r="A282" i="60"/>
  <c r="A210" i="60"/>
  <c r="A11" i="63"/>
  <c r="A100" i="63"/>
  <c r="A60" i="63"/>
  <c r="A72" i="63" s="1"/>
  <c r="A29" i="63"/>
  <c r="A192" i="60"/>
  <c r="A152" i="60"/>
  <c r="A164" i="60" s="1"/>
  <c r="A120" i="60"/>
  <c r="A150" i="63"/>
  <c r="A162" i="63" s="1"/>
  <c r="A118" i="63"/>
  <c r="A372" i="60"/>
  <c r="A332" i="60"/>
  <c r="A344" i="60" s="1"/>
  <c r="A300" i="60"/>
  <c r="A462" i="60"/>
  <c r="A479" i="60" s="1"/>
  <c r="A390" i="60"/>
  <c r="A119" i="59"/>
  <c r="A191" i="59"/>
  <c r="A151" i="59"/>
  <c r="A163" i="59" s="1"/>
  <c r="A30" i="59"/>
  <c r="A12" i="59"/>
  <c r="A101" i="59"/>
  <c r="A61" i="59"/>
  <c r="A73" i="59" s="1"/>
  <c r="A99" i="63" l="1"/>
  <c r="A116" i="63" s="1"/>
  <c r="A148" i="63" s="1"/>
  <c r="A160" i="63" s="1"/>
  <c r="A28" i="63"/>
  <c r="A59" i="63" s="1"/>
  <c r="A71" i="63" s="1"/>
  <c r="A189" i="61"/>
  <c r="A149" i="61"/>
  <c r="A161" i="61" s="1"/>
  <c r="A117" i="61"/>
  <c r="A371" i="60"/>
  <c r="A299" i="60"/>
  <c r="A331" i="60"/>
  <c r="A343" i="60" s="1"/>
  <c r="A99" i="61"/>
  <c r="A28" i="61"/>
  <c r="A59" i="61" s="1"/>
  <c r="A71" i="61" s="1"/>
  <c r="A239" i="61"/>
  <c r="A251" i="61" s="1"/>
  <c r="A207" i="61"/>
  <c r="A240" i="59"/>
  <c r="A252" i="59" s="1"/>
  <c r="A208" i="59"/>
  <c r="A281" i="60"/>
  <c r="A241" i="60"/>
  <c r="A253" i="60" s="1"/>
  <c r="A209" i="60"/>
  <c r="A190" i="59"/>
  <c r="A150" i="59"/>
  <c r="A162" i="59" s="1"/>
  <c r="A118" i="59"/>
  <c r="A101" i="60"/>
  <c r="A12" i="60"/>
  <c r="A61" i="60"/>
  <c r="A73" i="60" s="1"/>
  <c r="A30" i="60"/>
  <c r="A100" i="59"/>
  <c r="A60" i="59"/>
  <c r="A72" i="59" s="1"/>
  <c r="A29" i="59"/>
  <c r="A11" i="59"/>
  <c r="A389" i="60"/>
  <c r="A461" i="60"/>
  <c r="A421" i="60"/>
  <c r="A433" i="60" s="1"/>
  <c r="A117" i="63"/>
  <c r="A149" i="63"/>
  <c r="A161" i="63" s="1"/>
  <c r="A118" i="62"/>
  <c r="A150" i="62"/>
  <c r="A162" i="62" s="1"/>
  <c r="A29" i="62"/>
  <c r="A11" i="62"/>
  <c r="A100" i="62"/>
  <c r="A60" i="62"/>
  <c r="A72" i="62" s="1"/>
  <c r="A191" i="60"/>
  <c r="A151" i="60"/>
  <c r="A163" i="60" s="1"/>
  <c r="A119" i="60"/>
  <c r="A100" i="60" l="1"/>
  <c r="A29" i="60"/>
  <c r="A11" i="60"/>
  <c r="A60" i="60"/>
  <c r="A72" i="60" s="1"/>
  <c r="A420" i="60"/>
  <c r="A432" i="60" s="1"/>
  <c r="A460" i="60"/>
  <c r="A388" i="60"/>
  <c r="A99" i="59"/>
  <c r="A28" i="59"/>
  <c r="A59" i="59" s="1"/>
  <c r="A71" i="59" s="1"/>
  <c r="A28" i="62"/>
  <c r="A59" i="62" s="1"/>
  <c r="A71" i="62" s="1"/>
  <c r="A99" i="62"/>
  <c r="A116" i="62" s="1"/>
  <c r="A148" i="62" s="1"/>
  <c r="A160" i="62" s="1"/>
  <c r="A190" i="60"/>
  <c r="A118" i="60"/>
  <c r="A150" i="60"/>
  <c r="A162" i="60" s="1"/>
  <c r="A206" i="61"/>
  <c r="A238" i="61"/>
  <c r="A250" i="61" s="1"/>
  <c r="A240" i="60"/>
  <c r="A252" i="60" s="1"/>
  <c r="A208" i="60"/>
  <c r="A280" i="60"/>
  <c r="A510" i="60"/>
  <c r="A522" i="60" s="1"/>
  <c r="A478" i="60"/>
  <c r="A239" i="59"/>
  <c r="A251" i="59" s="1"/>
  <c r="A207" i="59"/>
  <c r="A298" i="60"/>
  <c r="A370" i="60"/>
  <c r="A330" i="60"/>
  <c r="A342" i="60" s="1"/>
  <c r="A117" i="62"/>
  <c r="A149" i="62"/>
  <c r="A161" i="62" s="1"/>
  <c r="A189" i="59"/>
  <c r="A149" i="59"/>
  <c r="A161" i="59" s="1"/>
  <c r="A117" i="59"/>
  <c r="A188" i="61"/>
  <c r="A205" i="61" s="1"/>
  <c r="A237" i="61" s="1"/>
  <c r="A249" i="61" s="1"/>
  <c r="A116" i="61"/>
  <c r="A148" i="61" s="1"/>
  <c r="A160" i="61" s="1"/>
  <c r="A477" i="60" l="1"/>
  <c r="A509" i="60"/>
  <c r="A521" i="60" s="1"/>
  <c r="A188" i="59"/>
  <c r="A205" i="59" s="1"/>
  <c r="A237" i="59" s="1"/>
  <c r="A249" i="59" s="1"/>
  <c r="A116" i="59"/>
  <c r="A148" i="59" s="1"/>
  <c r="A160" i="59" s="1"/>
  <c r="A207" i="60"/>
  <c r="A279" i="60"/>
  <c r="A239" i="60"/>
  <c r="A251" i="60" s="1"/>
  <c r="A28" i="60"/>
  <c r="A59" i="60" s="1"/>
  <c r="A71" i="60" s="1"/>
  <c r="A99" i="60"/>
  <c r="A206" i="59"/>
  <c r="A238" i="59"/>
  <c r="A250" i="59" s="1"/>
  <c r="A369" i="60"/>
  <c r="A297" i="60"/>
  <c r="A329" i="60"/>
  <c r="A341" i="60" s="1"/>
  <c r="A459" i="60"/>
  <c r="A419" i="60"/>
  <c r="A431" i="60" s="1"/>
  <c r="A387" i="60"/>
  <c r="A189" i="60"/>
  <c r="A149" i="60"/>
  <c r="A161" i="60" s="1"/>
  <c r="A117" i="60"/>
  <c r="A508" i="60" l="1"/>
  <c r="A520" i="60" s="1"/>
  <c r="A476" i="60"/>
  <c r="A368" i="60"/>
  <c r="A328" i="60"/>
  <c r="A340" i="60" s="1"/>
  <c r="A296" i="60"/>
  <c r="A418" i="60"/>
  <c r="A430" i="60" s="1"/>
  <c r="A386" i="60"/>
  <c r="A458" i="60"/>
  <c r="A206" i="60"/>
  <c r="A238" i="60"/>
  <c r="A250" i="60" s="1"/>
  <c r="A278" i="60"/>
  <c r="A188" i="60"/>
  <c r="A116" i="60"/>
  <c r="A148" i="60" s="1"/>
  <c r="A160" i="60" s="1"/>
  <c r="A457" i="60" l="1"/>
  <c r="A417" i="60"/>
  <c r="A429" i="60" s="1"/>
  <c r="A385" i="60"/>
  <c r="A327" i="60"/>
  <c r="A339" i="60" s="1"/>
  <c r="A367" i="60"/>
  <c r="A295" i="60"/>
  <c r="A475" i="60"/>
  <c r="A507" i="60"/>
  <c r="A519" i="60" s="1"/>
  <c r="A277" i="60"/>
  <c r="A205" i="60"/>
  <c r="A237" i="60" s="1"/>
  <c r="A249" i="60" s="1"/>
  <c r="A384" i="60" l="1"/>
  <c r="A416" i="60"/>
  <c r="A428" i="60" s="1"/>
  <c r="A456" i="60"/>
  <c r="A366" i="60"/>
  <c r="A294" i="60"/>
  <c r="A326" i="60" s="1"/>
  <c r="A338" i="60" s="1"/>
  <c r="A506" i="60"/>
  <c r="A518" i="60" s="1"/>
  <c r="A474" i="60"/>
  <c r="A505" i="60" l="1"/>
  <c r="A517" i="60" s="1"/>
  <c r="A473" i="60"/>
  <c r="A455" i="60"/>
  <c r="A472" i="60" s="1"/>
  <c r="A504" i="60" s="1"/>
  <c r="A516" i="60" s="1"/>
  <c r="A383" i="60"/>
  <c r="A415" i="60" s="1"/>
  <c r="A427" i="60" s="1"/>
</calcChain>
</file>

<file path=xl/sharedStrings.xml><?xml version="1.0" encoding="utf-8"?>
<sst xmlns="http://schemas.openxmlformats.org/spreadsheetml/2006/main" count="1115" uniqueCount="67">
  <si>
    <t>INSURANCE SERVICES OFFICE, INC.</t>
  </si>
  <si>
    <t>Incurred Losses and Expenses</t>
  </si>
  <si>
    <t>Accident</t>
  </si>
  <si>
    <t>Year</t>
  </si>
  <si>
    <t>Ending</t>
  </si>
  <si>
    <t>15 Months</t>
  </si>
  <si>
    <t>27 Months</t>
  </si>
  <si>
    <t>39 Months</t>
  </si>
  <si>
    <t>Summary of Factors</t>
  </si>
  <si>
    <t>Basic Limits Loss Development</t>
  </si>
  <si>
    <t>Trucks, Tractors and Trailers - Bodily Injury</t>
  </si>
  <si>
    <t xml:space="preserve">Tort States </t>
  </si>
  <si>
    <t>51 Months</t>
  </si>
  <si>
    <t>63 Months</t>
  </si>
  <si>
    <t>Ratios</t>
  </si>
  <si>
    <t>27:15</t>
  </si>
  <si>
    <t>39:27</t>
  </si>
  <si>
    <t>51:39</t>
  </si>
  <si>
    <t>63:51</t>
  </si>
  <si>
    <t>Average Factor:</t>
  </si>
  <si>
    <t>( Best 3 of 5 )</t>
  </si>
  <si>
    <t>63 to Ult:</t>
  </si>
  <si>
    <t>(75:63)(75:Ult) =</t>
  </si>
  <si>
    <t>51 to Ult:</t>
  </si>
  <si>
    <t>(63:51)(75:63)(75:Ult) =</t>
  </si>
  <si>
    <t>39 to Ult:</t>
  </si>
  <si>
    <t>(51:39)(63:51)(75:63)(75:Ult) =</t>
  </si>
  <si>
    <t>27 to Ult:</t>
  </si>
  <si>
    <t>(39:27)(51:39)(63:51)(75:63)(75:Ult) =</t>
  </si>
  <si>
    <t>15 to Ult:</t>
  </si>
  <si>
    <t>(27:15)(39:27)(51:39)(63:51)(75:63)(75:Ult) =</t>
  </si>
  <si>
    <t>75 Months</t>
  </si>
  <si>
    <t>87 Months</t>
  </si>
  <si>
    <t>99 Months</t>
  </si>
  <si>
    <t>111 Months</t>
  </si>
  <si>
    <t>123 Months</t>
  </si>
  <si>
    <t>75:63</t>
  </si>
  <si>
    <t>87:75</t>
  </si>
  <si>
    <t>99:87</t>
  </si>
  <si>
    <t>111:99</t>
  </si>
  <si>
    <t>123:111</t>
  </si>
  <si>
    <t>123 to Ult:</t>
  </si>
  <si>
    <t>(1.000)   =</t>
  </si>
  <si>
    <t>111 to Ult:</t>
  </si>
  <si>
    <t>(123:111)(123:Ult) =</t>
  </si>
  <si>
    <t>99 to Ult:</t>
  </si>
  <si>
    <t>(111:99)(123:111)(123:Ult) =</t>
  </si>
  <si>
    <t>87 to Ult:</t>
  </si>
  <si>
    <t>(99:87)(111:99)(123:111)(123:Ult) =</t>
  </si>
  <si>
    <t>75 to Ult:</t>
  </si>
  <si>
    <t>(87:75)(99:87)(111:99)(123:111)(123:Ult) =</t>
  </si>
  <si>
    <t>Trucks, Tractors and Trailers - Property Damage</t>
  </si>
  <si>
    <t xml:space="preserve">Multistate </t>
  </si>
  <si>
    <t>Physical Damage Loss Development</t>
  </si>
  <si>
    <t>Trucks, Tractors and Trailers - Other than Collision</t>
  </si>
  <si>
    <t>Paid Losses</t>
  </si>
  <si>
    <t>Trucks, Tractors and Trailers - Collision</t>
  </si>
  <si>
    <t xml:space="preserve">            </t>
  </si>
  <si>
    <t xml:space="preserve">No Fault States </t>
  </si>
  <si>
    <t>Buses (other than Social Services Buses)- Bodily Injury</t>
  </si>
  <si>
    <t>Social Services Buses - Bodily Injury</t>
  </si>
  <si>
    <t>Buses (other than Social Services Buses)- Property Damage</t>
  </si>
  <si>
    <t>Social Services Buses - Property Damage</t>
  </si>
  <si>
    <t>Publics - Bodily Injury</t>
  </si>
  <si>
    <t>Publics - Property Damage</t>
  </si>
  <si>
    <t>Publics and Buses - Other Than Collision</t>
  </si>
  <si>
    <t>Publics and Buses - Collision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</si>
</sst>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0.000"/>
    <numFmt numFmtId="166" formatCode="General_)"/>
  </numFmts>
  <fonts count="9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Courier New"/>
      <family val="3"/>
    </font>
    <font>
      <sz val="10"/>
      <name val="CG Times"/>
      <family val="1"/>
    </font>
    <font>
      <sz val="10"/>
      <name val="Arial"/>
      <family val="2"/>
    </font>
    <font>
      <u/>
      <sz val="10"/>
      <name val="Courier New"/>
      <family val="3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rgb="FF0000FF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6" fillId="0" borderId="0"/>
    <xf numFmtId="0" fontId="3" fillId="0" borderId="0"/>
    <xf numFmtId="0" fontId="4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166" fontId="2" fillId="0" borderId="0" xfId="1" applyNumberFormat="1" applyFont="1"/>
    <xf numFmtId="166" fontId="2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right"/>
    </xf>
    <xf numFmtId="166" fontId="5" fillId="0" borderId="0" xfId="1" applyNumberFormat="1" applyFont="1" applyAlignment="1">
      <alignment horizontal="center"/>
    </xf>
    <xf numFmtId="166" fontId="5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165" fontId="2" fillId="0" borderId="0" xfId="1" applyNumberFormat="1" applyFont="1"/>
    <xf numFmtId="49" fontId="5" fillId="0" borderId="0" xfId="1" applyNumberFormat="1" applyFont="1" applyAlignment="1">
      <alignment horizontal="right"/>
    </xf>
    <xf numFmtId="3" fontId="2" fillId="0" borderId="0" xfId="1" applyNumberFormat="1" applyFont="1"/>
    <xf numFmtId="3" fontId="8" fillId="0" borderId="0" xfId="0" applyNumberFormat="1" applyFont="1"/>
    <xf numFmtId="164" fontId="2" fillId="0" borderId="0" xfId="0" quotePrefix="1" applyNumberFormat="1" applyFont="1" applyAlignment="1">
      <alignment horizontal="center"/>
    </xf>
    <xf numFmtId="0" fontId="0" fillId="0" borderId="0" xfId="0"/>
    <xf numFmtId="166" fontId="2" fillId="0" borderId="0" xfId="1" applyNumberFormat="1" applyFont="1" applyAlignment="1">
      <alignment horizontal="center"/>
    </xf>
  </cellXfs>
  <cellStyles count="8">
    <cellStyle name="Normal" xfId="0" builtinId="0"/>
    <cellStyle name="Normal 2" xfId="1" xr:uid="{00000000-0005-0000-0000-000004000000}"/>
    <cellStyle name="Normal 2 2" xfId="2" xr:uid="{00000000-0005-0000-0000-000005000000}"/>
    <cellStyle name="Normal 3" xfId="3" xr:uid="{00000000-0005-0000-0000-000006000000}"/>
    <cellStyle name="Normal 4" xfId="4" xr:uid="{00000000-0005-0000-0000-000007000000}"/>
    <cellStyle name="Normal 4 2" xfId="6" xr:uid="{E7C4CA8A-7D75-4003-B35A-628AECB8EFE1}"/>
    <cellStyle name="Percent 2" xfId="5" xr:uid="{00000000-0005-0000-0000-00000A000000}"/>
    <cellStyle name="Percent 2 2" xfId="7" xr:uid="{4C088C71-2070-4E2D-AED7-5249364C5496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2CC3F-33C4-42D8-8300-3764A6B49D34}">
  <sheetPr codeName="Sheet19">
    <pageSetUpPr autoPageBreaks="0"/>
  </sheetPr>
  <dimension ref="A1:F265"/>
  <sheetViews>
    <sheetView tabSelected="1"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9</v>
      </c>
      <c r="B2" s="13"/>
      <c r="C2" s="13"/>
      <c r="D2" s="13"/>
      <c r="E2" s="13"/>
      <c r="F2" s="13"/>
    </row>
    <row r="3" spans="1:6">
      <c r="A3" s="13" t="s">
        <v>10</v>
      </c>
      <c r="B3" s="13"/>
      <c r="C3" s="13"/>
      <c r="D3" s="13"/>
      <c r="E3" s="13"/>
      <c r="F3" s="13"/>
    </row>
    <row r="4" spans="1:6">
      <c r="A4" s="13" t="s">
        <v>11</v>
      </c>
      <c r="B4" s="13"/>
      <c r="C4" s="13"/>
      <c r="D4" s="13"/>
      <c r="E4" s="13"/>
      <c r="F4" s="13"/>
    </row>
    <row r="5" spans="1:6">
      <c r="A5" s="13" t="s">
        <v>1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331999447</v>
      </c>
      <c r="C11" s="10">
        <v>406044081</v>
      </c>
      <c r="D11" s="10">
        <v>445406022</v>
      </c>
      <c r="E11" s="10">
        <v>464290908</v>
      </c>
      <c r="F11" s="10">
        <v>469406545</v>
      </c>
    </row>
    <row r="12" spans="1:6">
      <c r="A12" s="11" t="str">
        <f t="shared" si="0"/>
        <v>12/31/2009</v>
      </c>
      <c r="B12" s="10">
        <v>299681623</v>
      </c>
      <c r="C12" s="10">
        <v>364091431</v>
      </c>
      <c r="D12" s="10">
        <v>405136114</v>
      </c>
      <c r="E12" s="10">
        <v>425337213</v>
      </c>
      <c r="F12" s="10">
        <v>429700670</v>
      </c>
    </row>
    <row r="13" spans="1:6">
      <c r="A13" s="11" t="str">
        <f t="shared" si="0"/>
        <v>12/31/2010</v>
      </c>
      <c r="B13" s="10">
        <v>317439885</v>
      </c>
      <c r="C13" s="10">
        <v>383948533</v>
      </c>
      <c r="D13" s="10">
        <v>422271684</v>
      </c>
      <c r="E13" s="10">
        <v>445632885</v>
      </c>
      <c r="F13" s="10">
        <v>453800775</v>
      </c>
    </row>
    <row r="14" spans="1:6">
      <c r="A14" s="11" t="str">
        <f t="shared" si="0"/>
        <v>12/31/2011</v>
      </c>
      <c r="B14" s="10">
        <v>343221467</v>
      </c>
      <c r="C14" s="10">
        <v>414121750</v>
      </c>
      <c r="D14" s="10">
        <v>465615205</v>
      </c>
      <c r="E14" s="10">
        <v>484552606</v>
      </c>
      <c r="F14" s="10">
        <v>494200402</v>
      </c>
    </row>
    <row r="15" spans="1:6">
      <c r="A15" s="11" t="str">
        <f t="shared" si="0"/>
        <v>12/31/2012</v>
      </c>
      <c r="B15" s="10">
        <v>352332381</v>
      </c>
      <c r="C15" s="10">
        <v>426837132</v>
      </c>
      <c r="D15" s="10">
        <v>469438968</v>
      </c>
      <c r="E15" s="10">
        <v>495694824</v>
      </c>
      <c r="F15" s="10">
        <v>507577724</v>
      </c>
    </row>
    <row r="16" spans="1:6">
      <c r="A16" s="11" t="str">
        <f t="shared" si="0"/>
        <v>12/31/2013</v>
      </c>
      <c r="B16" s="10">
        <v>352502434</v>
      </c>
      <c r="C16" s="10">
        <v>433071401</v>
      </c>
      <c r="D16" s="10">
        <v>484774613</v>
      </c>
      <c r="E16" s="10">
        <v>518462896</v>
      </c>
      <c r="F16" s="10">
        <v>531311844</v>
      </c>
    </row>
    <row r="17" spans="1:6">
      <c r="A17" s="11" t="str">
        <f t="shared" si="0"/>
        <v>12/31/2014</v>
      </c>
      <c r="B17" s="10">
        <v>367812519</v>
      </c>
      <c r="C17" s="10">
        <v>448547677</v>
      </c>
      <c r="D17" s="10">
        <v>514765262</v>
      </c>
      <c r="E17" s="10">
        <v>547865030</v>
      </c>
      <c r="F17" s="10">
        <v>557750148</v>
      </c>
    </row>
    <row r="18" spans="1:6">
      <c r="A18" s="11" t="str">
        <f t="shared" si="0"/>
        <v>12/31/2015</v>
      </c>
      <c r="B18" s="10">
        <v>389617326</v>
      </c>
      <c r="C18" s="10">
        <v>497252725</v>
      </c>
      <c r="D18" s="10">
        <v>562571116</v>
      </c>
      <c r="E18" s="10">
        <v>592790111</v>
      </c>
      <c r="F18" s="10">
        <v>603650670</v>
      </c>
    </row>
    <row r="19" spans="1:6">
      <c r="A19" s="11" t="str">
        <f t="shared" si="0"/>
        <v>12/31/2016</v>
      </c>
      <c r="B19" s="10">
        <v>451474858</v>
      </c>
      <c r="C19" s="10">
        <v>573587123</v>
      </c>
      <c r="D19" s="10">
        <v>644383496</v>
      </c>
      <c r="E19" s="10">
        <v>677697126</v>
      </c>
      <c r="F19" s="10"/>
    </row>
    <row r="20" spans="1:6">
      <c r="A20" s="11" t="str">
        <f t="shared" si="0"/>
        <v>12/31/2017</v>
      </c>
      <c r="B20" s="10">
        <v>493806561</v>
      </c>
      <c r="C20" s="10">
        <v>612658251</v>
      </c>
      <c r="D20" s="10">
        <v>684796476</v>
      </c>
      <c r="E20" s="10"/>
      <c r="F20" s="10"/>
    </row>
    <row r="21" spans="1:6">
      <c r="A21" s="11" t="str">
        <f t="shared" si="0"/>
        <v>12/31/2018</v>
      </c>
      <c r="B21" s="10">
        <v>498724520</v>
      </c>
      <c r="C21" s="10">
        <v>625553298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505400378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1.2230000000000001</v>
      </c>
      <c r="D28" s="7">
        <f>ROUND(D11/C11,3)</f>
        <v>1.097</v>
      </c>
      <c r="E28" s="7">
        <f>ROUND(E11/D11,3)</f>
        <v>1.042</v>
      </c>
      <c r="F28" s="7">
        <f>ROUND(F11/E11,3)</f>
        <v>1.0109999999999999</v>
      </c>
    </row>
    <row r="29" spans="1:6">
      <c r="A29" s="6" t="str">
        <f t="shared" ref="A29:A38" si="1">A12</f>
        <v>12/31/2009</v>
      </c>
      <c r="C29" s="7">
        <f t="shared" ref="C29:F38" si="2">ROUND(C12/B12,3)</f>
        <v>1.2150000000000001</v>
      </c>
      <c r="D29" s="7">
        <f t="shared" si="2"/>
        <v>1.113</v>
      </c>
      <c r="E29" s="7">
        <f t="shared" si="2"/>
        <v>1.05</v>
      </c>
      <c r="F29" s="7">
        <f t="shared" si="2"/>
        <v>1.01</v>
      </c>
    </row>
    <row r="30" spans="1:6">
      <c r="A30" s="6" t="str">
        <f t="shared" si="1"/>
        <v>12/31/2010</v>
      </c>
      <c r="C30" s="7">
        <f t="shared" si="2"/>
        <v>1.21</v>
      </c>
      <c r="D30" s="7">
        <f t="shared" si="2"/>
        <v>1.1000000000000001</v>
      </c>
      <c r="E30" s="7">
        <f t="shared" si="2"/>
        <v>1.0549999999999999</v>
      </c>
      <c r="F30" s="7">
        <f t="shared" si="2"/>
        <v>1.018</v>
      </c>
    </row>
    <row r="31" spans="1:6">
      <c r="A31" s="6" t="str">
        <f t="shared" si="1"/>
        <v>12/31/2011</v>
      </c>
      <c r="C31" s="7">
        <f t="shared" si="2"/>
        <v>1.2070000000000001</v>
      </c>
      <c r="D31" s="7">
        <f t="shared" si="2"/>
        <v>1.1240000000000001</v>
      </c>
      <c r="E31" s="7">
        <f t="shared" si="2"/>
        <v>1.0409999999999999</v>
      </c>
      <c r="F31" s="7">
        <f t="shared" si="2"/>
        <v>1.02</v>
      </c>
    </row>
    <row r="32" spans="1:6">
      <c r="A32" s="6" t="str">
        <f t="shared" si="1"/>
        <v>12/31/2012</v>
      </c>
      <c r="C32" s="7">
        <f t="shared" si="2"/>
        <v>1.2110000000000001</v>
      </c>
      <c r="D32" s="7">
        <f t="shared" si="2"/>
        <v>1.1000000000000001</v>
      </c>
      <c r="E32" s="7">
        <f t="shared" si="2"/>
        <v>1.056</v>
      </c>
      <c r="F32" s="7">
        <f t="shared" si="2"/>
        <v>1.024</v>
      </c>
    </row>
    <row r="33" spans="1:6">
      <c r="A33" s="6" t="str">
        <f t="shared" si="1"/>
        <v>12/31/2013</v>
      </c>
      <c r="C33" s="7">
        <f t="shared" si="2"/>
        <v>1.2290000000000001</v>
      </c>
      <c r="D33" s="7">
        <f t="shared" si="2"/>
        <v>1.119</v>
      </c>
      <c r="E33" s="7">
        <f t="shared" si="2"/>
        <v>1.069</v>
      </c>
      <c r="F33" s="7">
        <f t="shared" si="2"/>
        <v>1.0249999999999999</v>
      </c>
    </row>
    <row r="34" spans="1:6">
      <c r="A34" s="6" t="str">
        <f t="shared" si="1"/>
        <v>12/31/2014</v>
      </c>
      <c r="C34" s="7">
        <f t="shared" si="2"/>
        <v>1.22</v>
      </c>
      <c r="D34" s="7">
        <f t="shared" si="2"/>
        <v>1.1479999999999999</v>
      </c>
      <c r="E34" s="7">
        <f t="shared" si="2"/>
        <v>1.0640000000000001</v>
      </c>
      <c r="F34" s="7">
        <f t="shared" si="2"/>
        <v>1.018</v>
      </c>
    </row>
    <row r="35" spans="1:6">
      <c r="A35" s="6" t="str">
        <f t="shared" si="1"/>
        <v>12/31/2015</v>
      </c>
      <c r="C35" s="7">
        <f t="shared" si="2"/>
        <v>1.276</v>
      </c>
      <c r="D35" s="7">
        <f t="shared" si="2"/>
        <v>1.131</v>
      </c>
      <c r="E35" s="7">
        <f t="shared" si="2"/>
        <v>1.054</v>
      </c>
      <c r="F35" s="7">
        <f t="shared" si="2"/>
        <v>1.018</v>
      </c>
    </row>
    <row r="36" spans="1:6">
      <c r="A36" s="6" t="str">
        <f t="shared" si="1"/>
        <v>12/31/2016</v>
      </c>
      <c r="C36" s="7">
        <f t="shared" si="2"/>
        <v>1.27</v>
      </c>
      <c r="D36" s="7">
        <f t="shared" si="2"/>
        <v>1.123</v>
      </c>
      <c r="E36" s="7">
        <f t="shared" si="2"/>
        <v>1.052</v>
      </c>
    </row>
    <row r="37" spans="1:6">
      <c r="A37" s="6" t="str">
        <f t="shared" si="1"/>
        <v>12/31/2017</v>
      </c>
      <c r="C37" s="7">
        <f t="shared" si="2"/>
        <v>1.2410000000000001</v>
      </c>
      <c r="D37" s="7">
        <f t="shared" si="2"/>
        <v>1.1180000000000001</v>
      </c>
    </row>
    <row r="38" spans="1:6">
      <c r="A38" s="6" t="str">
        <f t="shared" si="1"/>
        <v>12/31/2018</v>
      </c>
      <c r="C38" s="7">
        <f t="shared" si="2"/>
        <v>1.254</v>
      </c>
    </row>
    <row r="40" spans="1:6">
      <c r="A40" s="1" t="s">
        <v>19</v>
      </c>
      <c r="C40" s="7">
        <f>ROUND((SUM(C34:C38)-MAX(C34:C38)-MIN(C34:C38))/3,3)</f>
        <v>1.2549999999999999</v>
      </c>
      <c r="D40" s="7">
        <f>ROUND((SUM(D33:D37)-MAX(D33:D37)-MIN(D33:D37))/3,3)</f>
        <v>1.1240000000000001</v>
      </c>
      <c r="E40" s="7">
        <f>ROUND((SUM(E32:E36)-MAX(E32:E36)-MIN(E32:E36))/3,3)</f>
        <v>1.0580000000000001</v>
      </c>
      <c r="F40" s="7">
        <f>ROUND((SUM(F31:F35)-MAX(F31:F35)-MIN(F31:F35))/3,3)</f>
        <v>1.0209999999999999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1.006</v>
      </c>
    </row>
    <row r="45" spans="1:6">
      <c r="A45" s="1" t="s">
        <v>23</v>
      </c>
      <c r="E45" s="3" t="s">
        <v>24</v>
      </c>
      <c r="F45" s="7">
        <f>ROUND(F83*F79*E79*D79*C79*B79*F40,3)</f>
        <v>1.0269999999999999</v>
      </c>
    </row>
    <row r="46" spans="1:6">
      <c r="A46" s="1" t="s">
        <v>25</v>
      </c>
      <c r="E46" s="3" t="s">
        <v>26</v>
      </c>
      <c r="F46" s="7">
        <f>ROUND(F83*F79*E79*D79*C79*B79*F40*E40,3)</f>
        <v>1.087</v>
      </c>
    </row>
    <row r="47" spans="1:6">
      <c r="A47" s="1" t="s">
        <v>27</v>
      </c>
      <c r="E47" s="3" t="s">
        <v>28</v>
      </c>
      <c r="F47" s="7">
        <f>ROUND(F83*F79*E79*D79*C79*B79*F40*E40*D40,3)</f>
        <v>1.2210000000000001</v>
      </c>
    </row>
    <row r="48" spans="1:6">
      <c r="A48" s="1" t="s">
        <v>29</v>
      </c>
      <c r="E48" s="3" t="s">
        <v>30</v>
      </c>
      <c r="F48" s="7">
        <f>ROUND(F83*F79*E79*D79*C79*B79*F40*E40*D40*C40,3)</f>
        <v>1.5329999999999999</v>
      </c>
    </row>
    <row r="49" spans="1:6">
      <c r="A49" s="1" t="s">
        <v>0</v>
      </c>
    </row>
    <row r="50" spans="1:6">
      <c r="A50" s="13" t="s">
        <v>9</v>
      </c>
      <c r="B50" s="13"/>
      <c r="C50" s="13"/>
      <c r="D50" s="13"/>
      <c r="E50" s="13"/>
      <c r="F50" s="13"/>
    </row>
    <row r="51" spans="1:6">
      <c r="A51" s="13" t="s">
        <v>10</v>
      </c>
      <c r="B51" s="13"/>
      <c r="C51" s="13"/>
      <c r="D51" s="13"/>
      <c r="E51" s="13"/>
      <c r="F51" s="13"/>
    </row>
    <row r="52" spans="1:6">
      <c r="A52" s="13" t="s">
        <v>11</v>
      </c>
      <c r="B52" s="13"/>
      <c r="C52" s="13"/>
      <c r="D52" s="13"/>
      <c r="E52" s="13"/>
      <c r="F52" s="13"/>
    </row>
    <row r="53" spans="1:6">
      <c r="A53" s="13" t="s">
        <v>1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472658143</v>
      </c>
      <c r="C59" s="10">
        <v>473051462</v>
      </c>
      <c r="D59" s="10">
        <v>473473472</v>
      </c>
      <c r="E59" s="10">
        <v>473492026</v>
      </c>
      <c r="F59" s="10">
        <v>473695434</v>
      </c>
    </row>
    <row r="60" spans="1:6">
      <c r="A60" s="6" t="str">
        <f t="shared" ref="A60:A65" si="3">A12</f>
        <v>12/31/2009</v>
      </c>
      <c r="B60" s="10">
        <v>431939789</v>
      </c>
      <c r="C60" s="10">
        <v>431850806</v>
      </c>
      <c r="D60" s="10">
        <v>431636429</v>
      </c>
      <c r="E60" s="10">
        <v>431702556</v>
      </c>
      <c r="F60" s="10">
        <v>431642926</v>
      </c>
    </row>
    <row r="61" spans="1:6">
      <c r="A61" s="6" t="str">
        <f t="shared" si="3"/>
        <v>12/31/2010</v>
      </c>
      <c r="B61" s="10">
        <v>455379267</v>
      </c>
      <c r="C61" s="10">
        <v>455746727</v>
      </c>
      <c r="D61" s="10">
        <v>456487271</v>
      </c>
      <c r="E61" s="10">
        <v>456932173</v>
      </c>
      <c r="F61" s="10">
        <v>456906465</v>
      </c>
    </row>
    <row r="62" spans="1:6">
      <c r="A62" s="6" t="str">
        <f t="shared" si="3"/>
        <v>12/31/2011</v>
      </c>
      <c r="B62" s="10">
        <v>501130581</v>
      </c>
      <c r="C62" s="10">
        <v>501716702</v>
      </c>
      <c r="D62" s="10">
        <v>501567069</v>
      </c>
      <c r="E62" s="10">
        <v>501388540</v>
      </c>
      <c r="F62" s="10"/>
    </row>
    <row r="63" spans="1:6">
      <c r="A63" s="6" t="str">
        <f t="shared" si="3"/>
        <v>12/31/2012</v>
      </c>
      <c r="B63" s="10">
        <v>509234465</v>
      </c>
      <c r="C63" s="10">
        <v>510011563</v>
      </c>
      <c r="D63" s="10">
        <v>510839274</v>
      </c>
      <c r="E63" s="10"/>
      <c r="F63" s="10"/>
    </row>
    <row r="64" spans="1:6">
      <c r="A64" s="6" t="str">
        <f t="shared" si="3"/>
        <v>12/31/2013</v>
      </c>
      <c r="B64" s="10">
        <v>534936231</v>
      </c>
      <c r="C64" s="10">
        <v>535293941</v>
      </c>
      <c r="D64" s="10"/>
      <c r="E64" s="10"/>
      <c r="F64" s="10"/>
    </row>
    <row r="65" spans="1:6">
      <c r="A65" s="6" t="str">
        <f t="shared" si="3"/>
        <v>12/31/2014</v>
      </c>
      <c r="B65" s="10">
        <v>559300545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1.0069999999999999</v>
      </c>
      <c r="C71" s="7">
        <f>ROUND(C59/B59,3)</f>
        <v>1.0009999999999999</v>
      </c>
      <c r="D71" s="7">
        <f>ROUND(D59/C59,3)</f>
        <v>1.0009999999999999</v>
      </c>
      <c r="E71" s="7">
        <f>ROUND(E59/D59,3)</f>
        <v>1</v>
      </c>
      <c r="F71" s="7">
        <f>ROUND(F59/E59,3)</f>
        <v>1</v>
      </c>
    </row>
    <row r="72" spans="1:6">
      <c r="A72" s="6" t="str">
        <f t="shared" si="4"/>
        <v>12/31/2009</v>
      </c>
      <c r="B72" s="7">
        <f t="shared" si="5"/>
        <v>1.0049999999999999</v>
      </c>
      <c r="C72" s="7">
        <f t="shared" ref="C72:F76" si="6">ROUND(C60/B60,3)</f>
        <v>1</v>
      </c>
      <c r="D72" s="7">
        <f t="shared" si="6"/>
        <v>1</v>
      </c>
      <c r="E72" s="7">
        <f t="shared" si="6"/>
        <v>1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1.0029999999999999</v>
      </c>
      <c r="C73" s="7">
        <f t="shared" si="6"/>
        <v>1.0009999999999999</v>
      </c>
      <c r="D73" s="7">
        <f t="shared" si="6"/>
        <v>1.002</v>
      </c>
      <c r="E73" s="7">
        <f t="shared" si="6"/>
        <v>1.0009999999999999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1.014</v>
      </c>
      <c r="C74" s="7">
        <f t="shared" si="6"/>
        <v>1.0009999999999999</v>
      </c>
      <c r="D74" s="7">
        <f t="shared" si="6"/>
        <v>1</v>
      </c>
      <c r="E74" s="7">
        <f t="shared" si="6"/>
        <v>1</v>
      </c>
    </row>
    <row r="75" spans="1:6">
      <c r="A75" s="6" t="str">
        <f t="shared" si="4"/>
        <v>12/31/2012</v>
      </c>
      <c r="B75" s="7">
        <f t="shared" si="5"/>
        <v>1.0029999999999999</v>
      </c>
      <c r="C75" s="7">
        <f t="shared" si="6"/>
        <v>1.002</v>
      </c>
      <c r="D75" s="7">
        <f t="shared" si="6"/>
        <v>1.002</v>
      </c>
    </row>
    <row r="76" spans="1:6">
      <c r="A76" s="6" t="str">
        <f t="shared" si="4"/>
        <v>12/31/2013</v>
      </c>
      <c r="B76" s="7">
        <f t="shared" si="5"/>
        <v>1.0069999999999999</v>
      </c>
      <c r="C76" s="7">
        <f t="shared" si="6"/>
        <v>1.0009999999999999</v>
      </c>
    </row>
    <row r="77" spans="1:6">
      <c r="A77" s="6" t="str">
        <f t="shared" si="4"/>
        <v>12/31/2014</v>
      </c>
      <c r="B77" s="7">
        <f t="shared" si="5"/>
        <v>1.0029999999999999</v>
      </c>
    </row>
    <row r="79" spans="1:6">
      <c r="A79" s="1" t="s">
        <v>19</v>
      </c>
      <c r="B79" s="7">
        <f>ROUND((SUM(B73:B77)-MAX(B73:B77)-MIN(B73:B77))/3,3)</f>
        <v>1.004</v>
      </c>
      <c r="C79" s="7">
        <f>ROUND((SUM(C72:C76)-MAX(C72:C76)-MIN(C72:C76))/3,3)</f>
        <v>1.0009999999999999</v>
      </c>
      <c r="D79" s="7">
        <f>ROUND((SUM(D71:D75)-MAX(D71:D75)-MIN(D71:D75))/3,3)</f>
        <v>1.0009999999999999</v>
      </c>
      <c r="E79" s="7">
        <f>ROUND((SUM(E71:E74)-MAX(E71:E74)-MIN(E71:E74))/2,3)</f>
        <v>1</v>
      </c>
      <c r="F79" s="7">
        <f>ROUND(SUM(F71:F73)/3,3)</f>
        <v>1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1</v>
      </c>
    </row>
    <row r="85" spans="1:6">
      <c r="A85" s="1" t="s">
        <v>45</v>
      </c>
      <c r="E85" s="3" t="s">
        <v>46</v>
      </c>
      <c r="F85" s="7">
        <f>ROUND(E79*F79*F83,3)</f>
        <v>1</v>
      </c>
    </row>
    <row r="86" spans="1:6">
      <c r="A86" s="1" t="s">
        <v>47</v>
      </c>
      <c r="E86" s="3" t="s">
        <v>48</v>
      </c>
      <c r="F86" s="7">
        <f>ROUND(D79*E79*F79*F83,3)</f>
        <v>1.0009999999999999</v>
      </c>
    </row>
    <row r="87" spans="1:6">
      <c r="A87" s="1" t="s">
        <v>49</v>
      </c>
      <c r="E87" s="3" t="s">
        <v>50</v>
      </c>
      <c r="F87" s="7">
        <f>ROUND(C79*D79*E79*F79*F83,3)</f>
        <v>1.002</v>
      </c>
    </row>
    <row r="89" spans="1:6">
      <c r="A89" s="1" t="s">
        <v>0</v>
      </c>
    </row>
    <row r="90" spans="1:6">
      <c r="A90" s="13" t="s">
        <v>9</v>
      </c>
      <c r="B90" s="13"/>
      <c r="C90" s="13"/>
      <c r="D90" s="13"/>
      <c r="E90" s="13"/>
      <c r="F90" s="13"/>
    </row>
    <row r="91" spans="1:6">
      <c r="A91" s="13" t="s">
        <v>10</v>
      </c>
      <c r="B91" s="13"/>
      <c r="C91" s="13"/>
      <c r="D91" s="13"/>
      <c r="E91" s="13"/>
      <c r="F91" s="13"/>
    </row>
    <row r="92" spans="1:6">
      <c r="A92" s="13" t="s">
        <v>58</v>
      </c>
      <c r="B92" s="13"/>
      <c r="C92" s="13"/>
      <c r="D92" s="13"/>
      <c r="E92" s="13"/>
      <c r="F92" s="13"/>
    </row>
    <row r="93" spans="1:6">
      <c r="A93" s="13" t="s">
        <v>1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107354052</v>
      </c>
      <c r="C99" s="10">
        <v>136649865</v>
      </c>
      <c r="D99" s="10">
        <v>152243254</v>
      </c>
      <c r="E99" s="10">
        <v>158970768</v>
      </c>
      <c r="F99" s="10">
        <v>161443415</v>
      </c>
    </row>
    <row r="100" spans="1:6">
      <c r="A100" s="6" t="str">
        <f t="shared" ref="A100:A110" si="7">A12</f>
        <v>12/31/2009</v>
      </c>
      <c r="B100" s="10">
        <v>101875677</v>
      </c>
      <c r="C100" s="10">
        <v>129193778</v>
      </c>
      <c r="D100" s="10">
        <v>145934993</v>
      </c>
      <c r="E100" s="10">
        <v>152206911</v>
      </c>
      <c r="F100" s="10">
        <v>153646102</v>
      </c>
    </row>
    <row r="101" spans="1:6">
      <c r="A101" s="6" t="str">
        <f t="shared" si="7"/>
        <v>12/31/2010</v>
      </c>
      <c r="B101" s="10">
        <v>111928994</v>
      </c>
      <c r="C101" s="10">
        <v>144595316</v>
      </c>
      <c r="D101" s="10">
        <v>163445769</v>
      </c>
      <c r="E101" s="10">
        <v>169466401</v>
      </c>
      <c r="F101" s="10">
        <v>172004691</v>
      </c>
    </row>
    <row r="102" spans="1:6">
      <c r="A102" s="6" t="str">
        <f t="shared" si="7"/>
        <v>12/31/2011</v>
      </c>
      <c r="B102" s="10">
        <v>124000946</v>
      </c>
      <c r="C102" s="10">
        <v>159172011</v>
      </c>
      <c r="D102" s="10">
        <v>176855485</v>
      </c>
      <c r="E102" s="10">
        <v>185313021</v>
      </c>
      <c r="F102" s="10">
        <v>185994016</v>
      </c>
    </row>
    <row r="103" spans="1:6">
      <c r="A103" s="6" t="str">
        <f t="shared" si="7"/>
        <v>12/31/2012</v>
      </c>
      <c r="B103" s="10">
        <v>116596164</v>
      </c>
      <c r="C103" s="10">
        <v>152809181</v>
      </c>
      <c r="D103" s="10">
        <v>172696184</v>
      </c>
      <c r="E103" s="10">
        <v>179882973</v>
      </c>
      <c r="F103" s="10">
        <v>180675042</v>
      </c>
    </row>
    <row r="104" spans="1:6">
      <c r="A104" s="6" t="str">
        <f t="shared" si="7"/>
        <v>12/31/2013</v>
      </c>
      <c r="B104" s="10">
        <v>116609941</v>
      </c>
      <c r="C104" s="10">
        <v>152405396</v>
      </c>
      <c r="D104" s="10">
        <v>173139095</v>
      </c>
      <c r="E104" s="10">
        <v>187438736</v>
      </c>
      <c r="F104" s="10">
        <v>190421351</v>
      </c>
    </row>
    <row r="105" spans="1:6">
      <c r="A105" s="6" t="str">
        <f t="shared" si="7"/>
        <v>12/31/2014</v>
      </c>
      <c r="B105" s="10">
        <v>123919475</v>
      </c>
      <c r="C105" s="10">
        <v>168664986</v>
      </c>
      <c r="D105" s="10">
        <v>195142032</v>
      </c>
      <c r="E105" s="10">
        <v>207038518</v>
      </c>
      <c r="F105" s="10">
        <v>210892635</v>
      </c>
    </row>
    <row r="106" spans="1:6">
      <c r="A106" s="6" t="str">
        <f t="shared" si="7"/>
        <v>12/31/2015</v>
      </c>
      <c r="B106" s="10">
        <v>127678419</v>
      </c>
      <c r="C106" s="10">
        <v>180783729</v>
      </c>
      <c r="D106" s="10">
        <v>207824112</v>
      </c>
      <c r="E106" s="10">
        <v>220268608</v>
      </c>
      <c r="F106" s="10">
        <v>221993111</v>
      </c>
    </row>
    <row r="107" spans="1:6">
      <c r="A107" s="6" t="str">
        <f t="shared" si="7"/>
        <v>12/31/2016</v>
      </c>
      <c r="B107" s="10">
        <v>140697870</v>
      </c>
      <c r="C107" s="10">
        <v>192352990</v>
      </c>
      <c r="D107" s="10">
        <v>221314193</v>
      </c>
      <c r="E107" s="10">
        <v>230831562</v>
      </c>
      <c r="F107" s="10"/>
    </row>
    <row r="108" spans="1:6">
      <c r="A108" s="6" t="str">
        <f t="shared" si="7"/>
        <v>12/31/2017</v>
      </c>
      <c r="B108" s="10">
        <v>153599180</v>
      </c>
      <c r="C108" s="10">
        <v>214139720</v>
      </c>
      <c r="D108" s="10">
        <v>241157595</v>
      </c>
      <c r="E108" s="10"/>
      <c r="F108" s="10"/>
    </row>
    <row r="109" spans="1:6">
      <c r="A109" s="6" t="str">
        <f t="shared" si="7"/>
        <v>12/31/2018</v>
      </c>
      <c r="B109" s="10">
        <v>166600062</v>
      </c>
      <c r="C109" s="10">
        <v>227586824</v>
      </c>
      <c r="D109" s="10"/>
      <c r="E109" s="10"/>
      <c r="F109" s="10"/>
    </row>
    <row r="110" spans="1:6">
      <c r="A110" s="6" t="str">
        <f t="shared" si="7"/>
        <v>12/31/2019</v>
      </c>
      <c r="B110" s="10">
        <v>166180325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1.2729999999999999</v>
      </c>
      <c r="D116" s="7">
        <f>ROUND(D99/C99,3)</f>
        <v>1.1140000000000001</v>
      </c>
      <c r="E116" s="7">
        <f>ROUND(E99/D99,3)</f>
        <v>1.044</v>
      </c>
      <c r="F116" s="7">
        <f>ROUND(F99/E99,3)</f>
        <v>1.016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1.268</v>
      </c>
      <c r="D117" s="7">
        <f t="shared" si="9"/>
        <v>1.1299999999999999</v>
      </c>
      <c r="E117" s="7">
        <f t="shared" si="9"/>
        <v>1.0429999999999999</v>
      </c>
      <c r="F117" s="7">
        <f t="shared" si="9"/>
        <v>1.0089999999999999</v>
      </c>
    </row>
    <row r="118" spans="1:6">
      <c r="A118" s="6" t="str">
        <f t="shared" si="8"/>
        <v>12/31/2010</v>
      </c>
      <c r="C118" s="7">
        <f t="shared" si="9"/>
        <v>1.292</v>
      </c>
      <c r="D118" s="7">
        <f t="shared" si="9"/>
        <v>1.1299999999999999</v>
      </c>
      <c r="E118" s="7">
        <f t="shared" si="9"/>
        <v>1.0369999999999999</v>
      </c>
      <c r="F118" s="7">
        <f t="shared" si="9"/>
        <v>1.0149999999999999</v>
      </c>
    </row>
    <row r="119" spans="1:6">
      <c r="A119" s="6" t="str">
        <f t="shared" si="8"/>
        <v>12/31/2011</v>
      </c>
      <c r="C119" s="7">
        <f t="shared" si="9"/>
        <v>1.284</v>
      </c>
      <c r="D119" s="7">
        <f t="shared" si="9"/>
        <v>1.111</v>
      </c>
      <c r="E119" s="7">
        <f t="shared" si="9"/>
        <v>1.048</v>
      </c>
      <c r="F119" s="7">
        <f t="shared" si="9"/>
        <v>1.004</v>
      </c>
    </row>
    <row r="120" spans="1:6">
      <c r="A120" s="6" t="str">
        <f t="shared" si="8"/>
        <v>12/31/2012</v>
      </c>
      <c r="C120" s="7">
        <f t="shared" si="9"/>
        <v>1.3109999999999999</v>
      </c>
      <c r="D120" s="7">
        <f t="shared" si="9"/>
        <v>1.1299999999999999</v>
      </c>
      <c r="E120" s="7">
        <f t="shared" si="9"/>
        <v>1.042</v>
      </c>
      <c r="F120" s="7">
        <f t="shared" si="9"/>
        <v>1.004</v>
      </c>
    </row>
    <row r="121" spans="1:6">
      <c r="A121" s="6" t="str">
        <f t="shared" si="8"/>
        <v>12/31/2013</v>
      </c>
      <c r="C121" s="7">
        <f t="shared" si="9"/>
        <v>1.3069999999999999</v>
      </c>
      <c r="D121" s="7">
        <f t="shared" si="9"/>
        <v>1.1359999999999999</v>
      </c>
      <c r="E121" s="7">
        <f t="shared" si="9"/>
        <v>1.083</v>
      </c>
      <c r="F121" s="7">
        <f t="shared" si="9"/>
        <v>1.016</v>
      </c>
    </row>
    <row r="122" spans="1:6">
      <c r="A122" s="6" t="str">
        <f t="shared" si="8"/>
        <v>12/31/2014</v>
      </c>
      <c r="C122" s="7">
        <f t="shared" si="9"/>
        <v>1.361</v>
      </c>
      <c r="D122" s="7">
        <f t="shared" si="9"/>
        <v>1.157</v>
      </c>
      <c r="E122" s="7">
        <f t="shared" si="9"/>
        <v>1.0609999999999999</v>
      </c>
      <c r="F122" s="7">
        <f t="shared" si="9"/>
        <v>1.0189999999999999</v>
      </c>
    </row>
    <row r="123" spans="1:6">
      <c r="A123" s="6" t="str">
        <f t="shared" si="8"/>
        <v>12/31/2015</v>
      </c>
      <c r="C123" s="7">
        <f t="shared" si="9"/>
        <v>1.4159999999999999</v>
      </c>
      <c r="D123" s="7">
        <f t="shared" si="9"/>
        <v>1.1499999999999999</v>
      </c>
      <c r="E123" s="7">
        <f t="shared" si="9"/>
        <v>1.06</v>
      </c>
      <c r="F123" s="7">
        <f t="shared" si="9"/>
        <v>1.008</v>
      </c>
    </row>
    <row r="124" spans="1:6">
      <c r="A124" s="6" t="str">
        <f t="shared" si="8"/>
        <v>12/31/2016</v>
      </c>
      <c r="C124" s="7">
        <f t="shared" si="9"/>
        <v>1.367</v>
      </c>
      <c r="D124" s="7">
        <f t="shared" si="9"/>
        <v>1.151</v>
      </c>
      <c r="E124" s="7">
        <f t="shared" si="9"/>
        <v>1.0429999999999999</v>
      </c>
    </row>
    <row r="125" spans="1:6">
      <c r="A125" s="6" t="str">
        <f t="shared" si="8"/>
        <v>12/31/2017</v>
      </c>
      <c r="C125" s="7">
        <f t="shared" si="9"/>
        <v>1.3939999999999999</v>
      </c>
      <c r="D125" s="7">
        <f t="shared" si="9"/>
        <v>1.1259999999999999</v>
      </c>
    </row>
    <row r="126" spans="1:6">
      <c r="A126" s="6" t="str">
        <f t="shared" si="8"/>
        <v>12/31/2018</v>
      </c>
      <c r="C126" s="7">
        <f t="shared" si="9"/>
        <v>1.3660000000000001</v>
      </c>
    </row>
    <row r="128" spans="1:6">
      <c r="A128" s="1" t="s">
        <v>19</v>
      </c>
      <c r="C128" s="7">
        <f>ROUND((SUM(C122:C126)-MAX(C122:C126)-MIN(C122:C126))/3,3)</f>
        <v>1.3759999999999999</v>
      </c>
      <c r="D128" s="7">
        <f>ROUND((SUM(D121:D125)-MAX(D121:D125)-MIN(D121:D125))/3,3)</f>
        <v>1.1459999999999999</v>
      </c>
      <c r="E128" s="7">
        <f>ROUND((SUM(E120:E124)-MAX(E120:E124)-MIN(E120:E124))/3,3)</f>
        <v>1.0549999999999999</v>
      </c>
      <c r="F128" s="7">
        <f>ROUND((SUM(F119:F123)-MAX(F119:F123)-MIN(F119:F123))/3,3)</f>
        <v>1.0089999999999999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1.0069999999999999</v>
      </c>
    </row>
    <row r="133" spans="1:6">
      <c r="A133" s="1" t="s">
        <v>23</v>
      </c>
      <c r="E133" s="3" t="s">
        <v>24</v>
      </c>
      <c r="F133" s="7">
        <f>ROUND(F172*E168*D168*C168*B168*F128,3)</f>
        <v>1.016</v>
      </c>
    </row>
    <row r="134" spans="1:6">
      <c r="A134" s="1" t="s">
        <v>25</v>
      </c>
      <c r="E134" s="3" t="s">
        <v>26</v>
      </c>
      <c r="F134" s="7">
        <f>ROUND(F172*E168*D168*C168*B168*F128*E128,3)</f>
        <v>1.0720000000000001</v>
      </c>
    </row>
    <row r="135" spans="1:6">
      <c r="A135" s="1" t="s">
        <v>27</v>
      </c>
      <c r="E135" s="3" t="s">
        <v>28</v>
      </c>
      <c r="F135" s="7">
        <f>ROUND(F172*E168*D168*C168*B168*F128*E128*D128,3)</f>
        <v>1.228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1.69</v>
      </c>
    </row>
    <row r="138" spans="1:6">
      <c r="A138" s="1" t="s">
        <v>0</v>
      </c>
    </row>
    <row r="139" spans="1:6">
      <c r="A139" s="13" t="s">
        <v>9</v>
      </c>
      <c r="B139" s="13"/>
      <c r="C139" s="13"/>
      <c r="D139" s="13"/>
      <c r="E139" s="13"/>
      <c r="F139" s="13"/>
    </row>
    <row r="140" spans="1:6">
      <c r="A140" s="13" t="s">
        <v>10</v>
      </c>
      <c r="B140" s="13"/>
      <c r="C140" s="13"/>
      <c r="D140" s="13"/>
      <c r="E140" s="13"/>
      <c r="F140" s="13"/>
    </row>
    <row r="141" spans="1:6">
      <c r="A141" s="13" t="s">
        <v>58</v>
      </c>
      <c r="B141" s="13"/>
      <c r="C141" s="13"/>
      <c r="D141" s="13"/>
      <c r="E141" s="13"/>
      <c r="F141" s="13"/>
    </row>
    <row r="142" spans="1:6">
      <c r="A142" s="13" t="s">
        <v>1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163109530</v>
      </c>
      <c r="C148" s="10">
        <v>163293182</v>
      </c>
      <c r="D148" s="10">
        <v>163321378</v>
      </c>
      <c r="E148" s="10">
        <v>163560684</v>
      </c>
      <c r="F148" s="10">
        <v>163515240</v>
      </c>
    </row>
    <row r="149" spans="1:6">
      <c r="A149" s="6" t="str">
        <f t="shared" ref="A149:A154" si="10">A100</f>
        <v>12/31/2009</v>
      </c>
      <c r="B149" s="10">
        <v>154814099</v>
      </c>
      <c r="C149" s="10">
        <v>154938446</v>
      </c>
      <c r="D149" s="10">
        <v>154943904</v>
      </c>
      <c r="E149" s="10">
        <v>154838767</v>
      </c>
      <c r="F149" s="10">
        <v>154839722</v>
      </c>
    </row>
    <row r="150" spans="1:6">
      <c r="A150" s="6" t="str">
        <f t="shared" si="10"/>
        <v>12/31/2010</v>
      </c>
      <c r="B150" s="10">
        <v>171397747</v>
      </c>
      <c r="C150" s="10">
        <v>172078086</v>
      </c>
      <c r="D150" s="10">
        <v>172187951</v>
      </c>
      <c r="E150" s="10">
        <v>172122011</v>
      </c>
      <c r="F150" s="10">
        <v>172160095</v>
      </c>
    </row>
    <row r="151" spans="1:6">
      <c r="A151" s="6" t="str">
        <f t="shared" si="10"/>
        <v>12/31/2011</v>
      </c>
      <c r="B151" s="10">
        <v>188709660</v>
      </c>
      <c r="C151" s="10">
        <v>188911372</v>
      </c>
      <c r="D151" s="10">
        <v>189691229</v>
      </c>
      <c r="E151" s="10">
        <v>189673173</v>
      </c>
      <c r="F151" s="10"/>
    </row>
    <row r="152" spans="1:6">
      <c r="A152" s="6" t="str">
        <f t="shared" si="10"/>
        <v>12/31/2012</v>
      </c>
      <c r="B152" s="10">
        <v>181068239</v>
      </c>
      <c r="C152" s="10">
        <v>181577936</v>
      </c>
      <c r="D152" s="10">
        <v>181855628</v>
      </c>
      <c r="E152" s="10"/>
      <c r="F152" s="10"/>
    </row>
    <row r="153" spans="1:6">
      <c r="A153" s="6" t="str">
        <f t="shared" si="10"/>
        <v>12/31/2013</v>
      </c>
      <c r="B153" s="10">
        <v>190978811</v>
      </c>
      <c r="C153" s="10">
        <v>191756281</v>
      </c>
      <c r="D153" s="10"/>
      <c r="E153" s="10"/>
      <c r="F153" s="10"/>
    </row>
    <row r="154" spans="1:6">
      <c r="A154" s="6" t="str">
        <f t="shared" si="10"/>
        <v>12/31/2014</v>
      </c>
      <c r="B154" s="10">
        <v>211836740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1.01</v>
      </c>
      <c r="C160" s="7">
        <f>ROUND(C148/B148,3)</f>
        <v>1.0009999999999999</v>
      </c>
      <c r="D160" s="7">
        <f>ROUND(D148/C148,3)</f>
        <v>1</v>
      </c>
      <c r="E160" s="7">
        <f>ROUND(E148/D148,3)</f>
        <v>1.0009999999999999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1.008</v>
      </c>
      <c r="C161" s="7">
        <f t="shared" ref="C161:E165" si="13">ROUND(C149/B149,3)</f>
        <v>1.0009999999999999</v>
      </c>
      <c r="D161" s="7">
        <f t="shared" si="13"/>
        <v>1</v>
      </c>
      <c r="E161" s="7">
        <f t="shared" si="13"/>
        <v>0.999</v>
      </c>
      <c r="F161" s="7">
        <f>ROUND(F149/E149,3)</f>
        <v>1</v>
      </c>
    </row>
    <row r="162" spans="1:6">
      <c r="A162" s="6" t="str">
        <f t="shared" si="11"/>
        <v>12/31/2010</v>
      </c>
      <c r="B162" s="7">
        <f t="shared" si="12"/>
        <v>0.996</v>
      </c>
      <c r="C162" s="7">
        <f t="shared" si="13"/>
        <v>1.004</v>
      </c>
      <c r="D162" s="7">
        <f t="shared" si="13"/>
        <v>1.0009999999999999</v>
      </c>
      <c r="E162" s="7">
        <f t="shared" si="13"/>
        <v>1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1.0149999999999999</v>
      </c>
      <c r="C163" s="7">
        <f t="shared" si="13"/>
        <v>1.0009999999999999</v>
      </c>
      <c r="D163" s="7">
        <f t="shared" si="13"/>
        <v>1.004</v>
      </c>
      <c r="E163" s="7">
        <f t="shared" si="13"/>
        <v>1</v>
      </c>
    </row>
    <row r="164" spans="1:6">
      <c r="A164" s="6" t="str">
        <f t="shared" si="11"/>
        <v>12/31/2012</v>
      </c>
      <c r="B164" s="7">
        <f t="shared" si="12"/>
        <v>1.002</v>
      </c>
      <c r="C164" s="7">
        <f t="shared" si="13"/>
        <v>1.0029999999999999</v>
      </c>
      <c r="D164" s="7">
        <f t="shared" si="13"/>
        <v>1.002</v>
      </c>
    </row>
    <row r="165" spans="1:6">
      <c r="A165" s="6" t="str">
        <f t="shared" si="11"/>
        <v>12/31/2013</v>
      </c>
      <c r="B165" s="7">
        <f t="shared" si="12"/>
        <v>1.0029999999999999</v>
      </c>
      <c r="C165" s="7">
        <f t="shared" si="13"/>
        <v>1.004</v>
      </c>
    </row>
    <row r="166" spans="1:6">
      <c r="A166" s="6" t="str">
        <f t="shared" si="11"/>
        <v>12/31/2014</v>
      </c>
      <c r="B166" s="7">
        <f t="shared" si="12"/>
        <v>1.004</v>
      </c>
    </row>
    <row r="168" spans="1:6">
      <c r="A168" s="1" t="s">
        <v>19</v>
      </c>
      <c r="B168" s="7">
        <f>ROUND((SUM(B162:B166)-MAX(B162:B166)-MIN(B162:B166))/3,3)</f>
        <v>1.0029999999999999</v>
      </c>
      <c r="C168" s="7">
        <f>ROUND((SUM(C161:C165)-MAX(C161:C165)-MIN(C161:C165))/3,3)</f>
        <v>1.0029999999999999</v>
      </c>
      <c r="D168" s="7">
        <f>ROUND((SUM(D160:D164)-MAX(D160:D164)-MIN(D160:D164))/3,3)</f>
        <v>1.0009999999999999</v>
      </c>
      <c r="E168" s="7">
        <f>ROUND((SUM(E160:E163)-MAX(E160:E163)-MIN(E160:E163))/2,3)</f>
        <v>1</v>
      </c>
      <c r="F168" s="7">
        <f>ROUND(SUM(F160:F162)/3,3)</f>
        <v>1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1</v>
      </c>
    </row>
    <row r="174" spans="1:6">
      <c r="A174" s="1" t="s">
        <v>45</v>
      </c>
      <c r="E174" s="3" t="s">
        <v>46</v>
      </c>
      <c r="F174" s="7">
        <f>ROUND(E168*F168*F172,3)</f>
        <v>1</v>
      </c>
    </row>
    <row r="175" spans="1:6">
      <c r="A175" s="1" t="s">
        <v>47</v>
      </c>
      <c r="E175" s="3" t="s">
        <v>48</v>
      </c>
      <c r="F175" s="7">
        <f>ROUND(D168*E168*F168*F172,3)</f>
        <v>1.0009999999999999</v>
      </c>
    </row>
    <row r="176" spans="1:6">
      <c r="A176" s="1" t="s">
        <v>49</v>
      </c>
      <c r="E176" s="3" t="s">
        <v>50</v>
      </c>
      <c r="F176" s="7">
        <f>ROUND(C168*D168*E168*F168*F172,3)</f>
        <v>1.004</v>
      </c>
    </row>
    <row r="177" spans="1:6">
      <c r="E177" s="3"/>
      <c r="F177" s="7"/>
    </row>
    <row r="178" spans="1:6">
      <c r="A178" s="1" t="s">
        <v>0</v>
      </c>
    </row>
    <row r="179" spans="1:6">
      <c r="A179" s="13" t="s">
        <v>9</v>
      </c>
      <c r="B179" s="13"/>
      <c r="C179" s="13"/>
      <c r="D179" s="13"/>
      <c r="E179" s="13"/>
      <c r="F179" s="13"/>
    </row>
    <row r="180" spans="1:6">
      <c r="A180" s="13" t="s">
        <v>51</v>
      </c>
      <c r="B180" s="13"/>
      <c r="C180" s="13"/>
      <c r="D180" s="13"/>
      <c r="E180" s="13"/>
      <c r="F180" s="13"/>
    </row>
    <row r="181" spans="1:6">
      <c r="A181" s="13" t="s">
        <v>52</v>
      </c>
      <c r="B181" s="13"/>
      <c r="C181" s="13"/>
      <c r="D181" s="13"/>
      <c r="E181" s="13"/>
      <c r="F181" s="13"/>
    </row>
    <row r="182" spans="1:6">
      <c r="A182" s="13" t="s">
        <v>1</v>
      </c>
      <c r="B182" s="13"/>
      <c r="C182" s="13"/>
      <c r="D182" s="13"/>
      <c r="E182" s="13"/>
      <c r="F182" s="13"/>
    </row>
    <row r="184" spans="1:6">
      <c r="A184" s="2" t="s">
        <v>2</v>
      </c>
    </row>
    <row r="185" spans="1:6">
      <c r="A185" s="2" t="s">
        <v>3</v>
      </c>
    </row>
    <row r="186" spans="1:6">
      <c r="A186" s="4" t="s">
        <v>4</v>
      </c>
      <c r="B186" s="5" t="s">
        <v>5</v>
      </c>
      <c r="C186" s="5" t="s">
        <v>6</v>
      </c>
      <c r="D186" s="5" t="s">
        <v>7</v>
      </c>
      <c r="E186" s="5" t="s">
        <v>12</v>
      </c>
      <c r="F186" s="5" t="s">
        <v>13</v>
      </c>
    </row>
    <row r="187" spans="1:6">
      <c r="A187" s="2"/>
    </row>
    <row r="188" spans="1:6">
      <c r="A188" s="6" t="str">
        <f t="shared" ref="A188:A199" si="14">A99</f>
        <v>12/31/2008</v>
      </c>
      <c r="B188" s="10">
        <v>415335616</v>
      </c>
      <c r="C188" s="10">
        <v>425740204</v>
      </c>
      <c r="D188" s="10">
        <v>427873952</v>
      </c>
      <c r="E188" s="10">
        <v>428304946</v>
      </c>
      <c r="F188" s="10">
        <v>428644132</v>
      </c>
    </row>
    <row r="189" spans="1:6">
      <c r="A189" s="6" t="str">
        <f t="shared" si="14"/>
        <v>12/31/2009</v>
      </c>
      <c r="B189" s="10">
        <v>360662622</v>
      </c>
      <c r="C189" s="10">
        <v>367936780</v>
      </c>
      <c r="D189" s="10">
        <v>369234480</v>
      </c>
      <c r="E189" s="10">
        <v>369935178</v>
      </c>
      <c r="F189" s="10">
        <v>369637384</v>
      </c>
    </row>
    <row r="190" spans="1:6">
      <c r="A190" s="6" t="str">
        <f t="shared" si="14"/>
        <v>12/31/2010</v>
      </c>
      <c r="B190" s="10">
        <v>383121625</v>
      </c>
      <c r="C190" s="10">
        <v>394877122</v>
      </c>
      <c r="D190" s="10">
        <v>397046974</v>
      </c>
      <c r="E190" s="10">
        <v>397614411</v>
      </c>
      <c r="F190" s="10">
        <v>396903589</v>
      </c>
    </row>
    <row r="191" spans="1:6">
      <c r="A191" s="6" t="str">
        <f t="shared" si="14"/>
        <v>12/31/2011</v>
      </c>
      <c r="B191" s="10">
        <v>418432238</v>
      </c>
      <c r="C191" s="10">
        <v>431027343</v>
      </c>
      <c r="D191" s="10">
        <v>434070032</v>
      </c>
      <c r="E191" s="10">
        <v>435832609</v>
      </c>
      <c r="F191" s="10">
        <v>436382368</v>
      </c>
    </row>
    <row r="192" spans="1:6">
      <c r="A192" s="6" t="str">
        <f t="shared" si="14"/>
        <v>12/31/2012</v>
      </c>
      <c r="B192" s="10">
        <v>417809264</v>
      </c>
      <c r="C192" s="10">
        <v>432184972</v>
      </c>
      <c r="D192" s="10">
        <v>436322398</v>
      </c>
      <c r="E192" s="10">
        <v>437086676</v>
      </c>
      <c r="F192" s="10">
        <v>437861932</v>
      </c>
    </row>
    <row r="193" spans="1:6">
      <c r="A193" s="6" t="str">
        <f t="shared" si="14"/>
        <v>12/31/2013</v>
      </c>
      <c r="B193" s="10">
        <v>436449371</v>
      </c>
      <c r="C193" s="10">
        <v>453731745</v>
      </c>
      <c r="D193" s="10">
        <v>459025371</v>
      </c>
      <c r="E193" s="10">
        <v>460354924</v>
      </c>
      <c r="F193" s="10">
        <v>460305063</v>
      </c>
    </row>
    <row r="194" spans="1:6">
      <c r="A194" s="6" t="str">
        <f t="shared" si="14"/>
        <v>12/31/2014</v>
      </c>
      <c r="B194" s="10">
        <v>457300547</v>
      </c>
      <c r="C194" s="10">
        <v>478282691</v>
      </c>
      <c r="D194" s="10">
        <v>482394156</v>
      </c>
      <c r="E194" s="10">
        <v>483629737</v>
      </c>
      <c r="F194" s="10">
        <v>484079018</v>
      </c>
    </row>
    <row r="195" spans="1:6">
      <c r="A195" s="6" t="str">
        <f t="shared" si="14"/>
        <v>12/31/2015</v>
      </c>
      <c r="B195" s="10">
        <v>486178994</v>
      </c>
      <c r="C195" s="10">
        <v>507706524</v>
      </c>
      <c r="D195" s="10">
        <v>511861053</v>
      </c>
      <c r="E195" s="10">
        <v>512575145</v>
      </c>
      <c r="F195" s="10">
        <v>513842150</v>
      </c>
    </row>
    <row r="196" spans="1:6">
      <c r="A196" s="6" t="str">
        <f t="shared" si="14"/>
        <v>12/31/2016</v>
      </c>
      <c r="B196" s="10">
        <v>514873275</v>
      </c>
      <c r="C196" s="10">
        <v>538024503</v>
      </c>
      <c r="D196" s="10">
        <v>543502850</v>
      </c>
      <c r="E196" s="10">
        <v>545070501</v>
      </c>
      <c r="F196" s="10"/>
    </row>
    <row r="197" spans="1:6">
      <c r="A197" s="6" t="str">
        <f t="shared" si="14"/>
        <v>12/31/2017</v>
      </c>
      <c r="B197" s="10">
        <v>528534480</v>
      </c>
      <c r="C197" s="10">
        <v>555508246</v>
      </c>
      <c r="D197" s="10">
        <v>560312708</v>
      </c>
      <c r="E197" s="10"/>
      <c r="F197" s="10"/>
    </row>
    <row r="198" spans="1:6">
      <c r="A198" s="6" t="str">
        <f t="shared" si="14"/>
        <v>12/31/2018</v>
      </c>
      <c r="B198" s="10">
        <v>568842189</v>
      </c>
      <c r="C198" s="10">
        <v>600176177</v>
      </c>
      <c r="D198" s="10"/>
      <c r="E198" s="10"/>
      <c r="F198" s="10"/>
    </row>
    <row r="199" spans="1:6">
      <c r="A199" s="6" t="str">
        <f t="shared" si="14"/>
        <v>12/31/2019</v>
      </c>
      <c r="B199" s="10">
        <v>577870351</v>
      </c>
      <c r="C199" s="10"/>
      <c r="D199" s="10"/>
      <c r="E199" s="10"/>
      <c r="F199" s="10"/>
    </row>
    <row r="200" spans="1:6">
      <c r="B200" s="1" t="s">
        <v>57</v>
      </c>
    </row>
    <row r="201" spans="1:6">
      <c r="D201" s="1" t="s">
        <v>14</v>
      </c>
    </row>
    <row r="202" spans="1:6">
      <c r="A202" s="2" t="s">
        <v>2</v>
      </c>
    </row>
    <row r="203" spans="1:6">
      <c r="A203" s="2" t="s">
        <v>3</v>
      </c>
    </row>
    <row r="204" spans="1:6">
      <c r="A204" s="4" t="s">
        <v>4</v>
      </c>
      <c r="C204" s="8" t="s">
        <v>15</v>
      </c>
      <c r="D204" s="8" t="s">
        <v>16</v>
      </c>
      <c r="E204" s="8" t="s">
        <v>17</v>
      </c>
      <c r="F204" s="8" t="s">
        <v>18</v>
      </c>
    </row>
    <row r="205" spans="1:6">
      <c r="A205" s="6" t="str">
        <f>A188</f>
        <v>12/31/2008</v>
      </c>
      <c r="C205" s="7">
        <f>ROUND(C188/B188,3)</f>
        <v>1.0249999999999999</v>
      </c>
      <c r="D205" s="7">
        <f>ROUND(D188/C188,3)</f>
        <v>1.0049999999999999</v>
      </c>
      <c r="E205" s="7">
        <f>ROUND(E188/D188,3)</f>
        <v>1.0009999999999999</v>
      </c>
      <c r="F205" s="7">
        <f>ROUND(F188/E188,3)</f>
        <v>1.0009999999999999</v>
      </c>
    </row>
    <row r="206" spans="1:6">
      <c r="A206" s="6" t="str">
        <f t="shared" ref="A206:A215" si="15">A189</f>
        <v>12/31/2009</v>
      </c>
      <c r="C206" s="7">
        <f t="shared" ref="C206:F215" si="16">ROUND(C189/B189,3)</f>
        <v>1.02</v>
      </c>
      <c r="D206" s="7">
        <f t="shared" si="16"/>
        <v>1.004</v>
      </c>
      <c r="E206" s="7">
        <f t="shared" si="16"/>
        <v>1.002</v>
      </c>
      <c r="F206" s="7">
        <f t="shared" si="16"/>
        <v>0.999</v>
      </c>
    </row>
    <row r="207" spans="1:6">
      <c r="A207" s="6" t="str">
        <f t="shared" si="15"/>
        <v>12/31/2010</v>
      </c>
      <c r="C207" s="7">
        <f t="shared" si="16"/>
        <v>1.0309999999999999</v>
      </c>
      <c r="D207" s="7">
        <f t="shared" si="16"/>
        <v>1.0049999999999999</v>
      </c>
      <c r="E207" s="7">
        <f t="shared" si="16"/>
        <v>1.0009999999999999</v>
      </c>
      <c r="F207" s="7">
        <f t="shared" si="16"/>
        <v>0.998</v>
      </c>
    </row>
    <row r="208" spans="1:6">
      <c r="A208" s="6" t="str">
        <f t="shared" si="15"/>
        <v>12/31/2011</v>
      </c>
      <c r="C208" s="7">
        <f t="shared" si="16"/>
        <v>1.03</v>
      </c>
      <c r="D208" s="7">
        <f t="shared" si="16"/>
        <v>1.0069999999999999</v>
      </c>
      <c r="E208" s="7">
        <f t="shared" si="16"/>
        <v>1.004</v>
      </c>
      <c r="F208" s="7">
        <f t="shared" si="16"/>
        <v>1.0009999999999999</v>
      </c>
    </row>
    <row r="209" spans="1:6">
      <c r="A209" s="6" t="str">
        <f t="shared" si="15"/>
        <v>12/31/2012</v>
      </c>
      <c r="C209" s="7">
        <f t="shared" si="16"/>
        <v>1.034</v>
      </c>
      <c r="D209" s="7">
        <f t="shared" si="16"/>
        <v>1.01</v>
      </c>
      <c r="E209" s="7">
        <f t="shared" si="16"/>
        <v>1.002</v>
      </c>
      <c r="F209" s="7">
        <f t="shared" si="16"/>
        <v>1.002</v>
      </c>
    </row>
    <row r="210" spans="1:6">
      <c r="A210" s="6" t="str">
        <f t="shared" si="15"/>
        <v>12/31/2013</v>
      </c>
      <c r="C210" s="7">
        <f t="shared" si="16"/>
        <v>1.04</v>
      </c>
      <c r="D210" s="7">
        <f t="shared" si="16"/>
        <v>1.012</v>
      </c>
      <c r="E210" s="7">
        <f t="shared" si="16"/>
        <v>1.0029999999999999</v>
      </c>
      <c r="F210" s="7">
        <f t="shared" si="16"/>
        <v>1</v>
      </c>
    </row>
    <row r="211" spans="1:6">
      <c r="A211" s="6" t="str">
        <f t="shared" si="15"/>
        <v>12/31/2014</v>
      </c>
      <c r="C211" s="7">
        <f t="shared" si="16"/>
        <v>1.046</v>
      </c>
      <c r="D211" s="7">
        <f t="shared" si="16"/>
        <v>1.0089999999999999</v>
      </c>
      <c r="E211" s="7">
        <f t="shared" si="16"/>
        <v>1.0029999999999999</v>
      </c>
      <c r="F211" s="7">
        <f t="shared" si="16"/>
        <v>1.0009999999999999</v>
      </c>
    </row>
    <row r="212" spans="1:6">
      <c r="A212" s="6" t="str">
        <f t="shared" si="15"/>
        <v>12/31/2015</v>
      </c>
      <c r="C212" s="7">
        <f t="shared" si="16"/>
        <v>1.044</v>
      </c>
      <c r="D212" s="7">
        <f t="shared" si="16"/>
        <v>1.008</v>
      </c>
      <c r="E212" s="7">
        <f t="shared" si="16"/>
        <v>1.0009999999999999</v>
      </c>
      <c r="F212" s="7">
        <f t="shared" si="16"/>
        <v>1.002</v>
      </c>
    </row>
    <row r="213" spans="1:6">
      <c r="A213" s="6" t="str">
        <f t="shared" si="15"/>
        <v>12/31/2016</v>
      </c>
      <c r="C213" s="7">
        <f t="shared" si="16"/>
        <v>1.0449999999999999</v>
      </c>
      <c r="D213" s="7">
        <f t="shared" si="16"/>
        <v>1.01</v>
      </c>
      <c r="E213" s="7">
        <f t="shared" si="16"/>
        <v>1.0029999999999999</v>
      </c>
    </row>
    <row r="214" spans="1:6">
      <c r="A214" s="6" t="str">
        <f t="shared" si="15"/>
        <v>12/31/2017</v>
      </c>
      <c r="C214" s="7">
        <f t="shared" si="16"/>
        <v>1.0509999999999999</v>
      </c>
      <c r="D214" s="7">
        <f t="shared" si="16"/>
        <v>1.0089999999999999</v>
      </c>
    </row>
    <row r="215" spans="1:6">
      <c r="A215" s="6" t="str">
        <f t="shared" si="15"/>
        <v>12/31/2018</v>
      </c>
      <c r="C215" s="7">
        <f t="shared" si="16"/>
        <v>1.0549999999999999</v>
      </c>
    </row>
    <row r="217" spans="1:6">
      <c r="A217" s="1" t="s">
        <v>19</v>
      </c>
      <c r="C217" s="7">
        <f>ROUND((SUM(C211:C215)-MAX(C211:C215)-MIN(C211:C215))/3,3)</f>
        <v>1.0469999999999999</v>
      </c>
      <c r="D217" s="7">
        <f>ROUND((SUM(D210:D214)-MAX(D210:D214)-MIN(D210:D214))/3,3)</f>
        <v>1.0089999999999999</v>
      </c>
      <c r="E217" s="7">
        <f>ROUND((SUM(E209:E213)-MAX(E209:E213)-MIN(E209:E213))/3,3)</f>
        <v>1.0029999999999999</v>
      </c>
      <c r="F217" s="7">
        <f>ROUND((SUM(F208:F212)-MAX(F208:F212)-MIN(F208:F212))/3,3)</f>
        <v>1.0009999999999999</v>
      </c>
    </row>
    <row r="218" spans="1:6">
      <c r="A218" s="1" t="s">
        <v>20</v>
      </c>
    </row>
    <row r="220" spans="1:6">
      <c r="C220" s="1" t="s">
        <v>8</v>
      </c>
    </row>
    <row r="221" spans="1:6">
      <c r="A221" s="1" t="s">
        <v>21</v>
      </c>
      <c r="E221" s="3" t="s">
        <v>22</v>
      </c>
      <c r="F221" s="7">
        <f>ROUND(F261*E257*D257*C257*B257,3)</f>
        <v>1.002</v>
      </c>
    </row>
    <row r="222" spans="1:6">
      <c r="A222" s="1" t="s">
        <v>23</v>
      </c>
      <c r="E222" s="3" t="s">
        <v>24</v>
      </c>
      <c r="F222" s="7">
        <f>ROUND(F261*E257*D257*C257*B257*F217,3)</f>
        <v>1.0029999999999999</v>
      </c>
    </row>
    <row r="223" spans="1:6">
      <c r="A223" s="1" t="s">
        <v>25</v>
      </c>
      <c r="E223" s="3" t="s">
        <v>26</v>
      </c>
      <c r="F223" s="7">
        <f>ROUND(F261*E257*D257*C257*B257*F217*E217,3)</f>
        <v>1.006</v>
      </c>
    </row>
    <row r="224" spans="1:6">
      <c r="A224" s="1" t="s">
        <v>27</v>
      </c>
      <c r="E224" s="3" t="s">
        <v>28</v>
      </c>
      <c r="F224" s="7">
        <f>ROUND(F261*E257*D257*C257*B257*F217*E217*D217,3)</f>
        <v>1.0149999999999999</v>
      </c>
    </row>
    <row r="225" spans="1:6">
      <c r="A225" s="1" t="s">
        <v>29</v>
      </c>
      <c r="E225" s="3" t="s">
        <v>30</v>
      </c>
      <c r="F225" s="7">
        <f>ROUND(F261*E257*D257*C257*B257*F217*E217*D217*C217,3)</f>
        <v>1.0629999999999999</v>
      </c>
    </row>
    <row r="227" spans="1:6">
      <c r="A227" s="1" t="s">
        <v>0</v>
      </c>
    </row>
    <row r="228" spans="1:6">
      <c r="A228" s="13" t="s">
        <v>9</v>
      </c>
      <c r="B228" s="13"/>
      <c r="C228" s="13"/>
      <c r="D228" s="13"/>
      <c r="E228" s="13"/>
      <c r="F228" s="13"/>
    </row>
    <row r="229" spans="1:6">
      <c r="A229" s="13" t="s">
        <v>51</v>
      </c>
      <c r="B229" s="13"/>
      <c r="C229" s="13"/>
      <c r="D229" s="13"/>
      <c r="E229" s="13"/>
      <c r="F229" s="13"/>
    </row>
    <row r="230" spans="1:6">
      <c r="A230" s="13" t="s">
        <v>52</v>
      </c>
      <c r="B230" s="13"/>
      <c r="C230" s="13"/>
      <c r="D230" s="13"/>
      <c r="E230" s="13"/>
      <c r="F230" s="13"/>
    </row>
    <row r="231" spans="1:6">
      <c r="A231" s="13" t="s">
        <v>1</v>
      </c>
      <c r="B231" s="13"/>
      <c r="C231" s="13"/>
      <c r="D231" s="13"/>
      <c r="E231" s="13"/>
      <c r="F231" s="13"/>
    </row>
    <row r="233" spans="1:6">
      <c r="A233" s="2" t="s">
        <v>2</v>
      </c>
    </row>
    <row r="234" spans="1:6">
      <c r="A234" s="2" t="s">
        <v>3</v>
      </c>
    </row>
    <row r="235" spans="1:6">
      <c r="A235" s="4" t="s">
        <v>4</v>
      </c>
      <c r="B235" s="5" t="s">
        <v>31</v>
      </c>
      <c r="C235" s="5" t="s">
        <v>32</v>
      </c>
      <c r="D235" s="5" t="s">
        <v>33</v>
      </c>
      <c r="E235" s="5" t="s">
        <v>34</v>
      </c>
      <c r="F235" s="5" t="s">
        <v>35</v>
      </c>
    </row>
    <row r="236" spans="1:6">
      <c r="A236" s="2"/>
    </row>
    <row r="237" spans="1:6">
      <c r="A237" s="6" t="str">
        <f>A205</f>
        <v>12/31/2008</v>
      </c>
      <c r="B237" s="10">
        <v>428763175</v>
      </c>
      <c r="C237" s="10">
        <v>428829267</v>
      </c>
      <c r="D237" s="10">
        <v>428899898</v>
      </c>
      <c r="E237" s="10">
        <v>428818170</v>
      </c>
      <c r="F237" s="10">
        <v>428932829</v>
      </c>
    </row>
    <row r="238" spans="1:6">
      <c r="A238" s="6" t="str">
        <f t="shared" ref="A238:A243" si="17">A189</f>
        <v>12/31/2009</v>
      </c>
      <c r="B238" s="10">
        <v>369870540</v>
      </c>
      <c r="C238" s="10">
        <v>369912823</v>
      </c>
      <c r="D238" s="10">
        <v>370154393</v>
      </c>
      <c r="E238" s="10">
        <v>370218043</v>
      </c>
      <c r="F238" s="10">
        <v>370140876</v>
      </c>
    </row>
    <row r="239" spans="1:6">
      <c r="A239" s="6" t="str">
        <f t="shared" si="17"/>
        <v>12/31/2010</v>
      </c>
      <c r="B239" s="10">
        <v>398137342</v>
      </c>
      <c r="C239" s="10">
        <v>398165693</v>
      </c>
      <c r="D239" s="10">
        <v>398103449</v>
      </c>
      <c r="E239" s="10">
        <v>398154645</v>
      </c>
      <c r="F239" s="10">
        <v>398212894</v>
      </c>
    </row>
    <row r="240" spans="1:6">
      <c r="A240" s="6" t="str">
        <f t="shared" si="17"/>
        <v>12/31/2011</v>
      </c>
      <c r="B240" s="10">
        <v>438061177</v>
      </c>
      <c r="C240" s="10">
        <v>438301930</v>
      </c>
      <c r="D240" s="10">
        <v>438727627</v>
      </c>
      <c r="E240" s="10">
        <v>438969640</v>
      </c>
      <c r="F240" s="10"/>
    </row>
    <row r="241" spans="1:6">
      <c r="A241" s="6" t="str">
        <f t="shared" si="17"/>
        <v>12/31/2012</v>
      </c>
      <c r="B241" s="10">
        <v>438533967</v>
      </c>
      <c r="C241" s="10">
        <v>438840161</v>
      </c>
      <c r="D241" s="10">
        <v>438699520</v>
      </c>
      <c r="E241" s="10"/>
      <c r="F241" s="10"/>
    </row>
    <row r="242" spans="1:6">
      <c r="A242" s="6" t="str">
        <f t="shared" si="17"/>
        <v>12/31/2013</v>
      </c>
      <c r="B242" s="10">
        <v>460288235</v>
      </c>
      <c r="C242" s="10">
        <v>460466532</v>
      </c>
      <c r="D242" s="10"/>
      <c r="E242" s="10"/>
      <c r="F242" s="10"/>
    </row>
    <row r="243" spans="1:6">
      <c r="A243" s="6" t="str">
        <f t="shared" si="17"/>
        <v>12/31/2014</v>
      </c>
      <c r="B243" s="10">
        <v>484453839</v>
      </c>
      <c r="C243" s="10"/>
      <c r="D243" s="10"/>
      <c r="E243" s="10"/>
      <c r="F243" s="10"/>
    </row>
    <row r="245" spans="1:6">
      <c r="D245" s="1" t="s">
        <v>14</v>
      </c>
    </row>
    <row r="246" spans="1:6">
      <c r="A246" s="2" t="s">
        <v>2</v>
      </c>
    </row>
    <row r="247" spans="1:6">
      <c r="A247" s="2" t="s">
        <v>3</v>
      </c>
    </row>
    <row r="248" spans="1:6">
      <c r="A248" s="4" t="s">
        <v>4</v>
      </c>
      <c r="B248" s="8" t="s">
        <v>36</v>
      </c>
      <c r="C248" s="8" t="s">
        <v>37</v>
      </c>
      <c r="D248" s="8" t="s">
        <v>38</v>
      </c>
      <c r="E248" s="8" t="s">
        <v>39</v>
      </c>
      <c r="F248" s="8" t="s">
        <v>40</v>
      </c>
    </row>
    <row r="249" spans="1:6">
      <c r="A249" s="6" t="str">
        <f t="shared" ref="A249:A255" si="18">A237</f>
        <v>12/31/2008</v>
      </c>
      <c r="B249" s="7">
        <f t="shared" ref="B249:B255" si="19">ROUND(B237/F188,3)</f>
        <v>1</v>
      </c>
      <c r="C249" s="7">
        <f>ROUND(C237/B237,3)</f>
        <v>1</v>
      </c>
      <c r="D249" s="7">
        <f>ROUND(D237/C237,3)</f>
        <v>1</v>
      </c>
      <c r="E249" s="7">
        <f>ROUND(E237/D237,3)</f>
        <v>1</v>
      </c>
      <c r="F249" s="7">
        <f>ROUND(F237/E237,3)</f>
        <v>1</v>
      </c>
    </row>
    <row r="250" spans="1:6">
      <c r="A250" s="6" t="str">
        <f t="shared" si="18"/>
        <v>12/31/2009</v>
      </c>
      <c r="B250" s="7">
        <f t="shared" si="19"/>
        <v>1.0009999999999999</v>
      </c>
      <c r="C250" s="7">
        <f t="shared" ref="C250:E254" si="20">ROUND(C238/B238,3)</f>
        <v>1</v>
      </c>
      <c r="D250" s="7">
        <f t="shared" si="20"/>
        <v>1.0009999999999999</v>
      </c>
      <c r="E250" s="7">
        <f t="shared" si="20"/>
        <v>1</v>
      </c>
      <c r="F250" s="7">
        <f>ROUND(F238/E238,3)</f>
        <v>1</v>
      </c>
    </row>
    <row r="251" spans="1:6">
      <c r="A251" s="6" t="str">
        <f t="shared" si="18"/>
        <v>12/31/2010</v>
      </c>
      <c r="B251" s="7">
        <f t="shared" si="19"/>
        <v>1.0029999999999999</v>
      </c>
      <c r="C251" s="7">
        <f t="shared" si="20"/>
        <v>1</v>
      </c>
      <c r="D251" s="7">
        <f t="shared" si="20"/>
        <v>1</v>
      </c>
      <c r="E251" s="7">
        <f t="shared" si="20"/>
        <v>1</v>
      </c>
      <c r="F251" s="7">
        <f>ROUND(F239/E239,3)</f>
        <v>1</v>
      </c>
    </row>
    <row r="252" spans="1:6">
      <c r="A252" s="6" t="str">
        <f t="shared" si="18"/>
        <v>12/31/2011</v>
      </c>
      <c r="B252" s="7">
        <f t="shared" si="19"/>
        <v>1.004</v>
      </c>
      <c r="C252" s="7">
        <f t="shared" si="20"/>
        <v>1.0009999999999999</v>
      </c>
      <c r="D252" s="7">
        <f t="shared" si="20"/>
        <v>1.0009999999999999</v>
      </c>
      <c r="E252" s="7">
        <f t="shared" si="20"/>
        <v>1.0009999999999999</v>
      </c>
    </row>
    <row r="253" spans="1:6">
      <c r="A253" s="6" t="str">
        <f t="shared" si="18"/>
        <v>12/31/2012</v>
      </c>
      <c r="B253" s="7">
        <f t="shared" si="19"/>
        <v>1.002</v>
      </c>
      <c r="C253" s="7">
        <f t="shared" si="20"/>
        <v>1.0009999999999999</v>
      </c>
      <c r="D253" s="7">
        <f t="shared" si="20"/>
        <v>1</v>
      </c>
    </row>
    <row r="254" spans="1:6">
      <c r="A254" s="6" t="str">
        <f t="shared" si="18"/>
        <v>12/31/2013</v>
      </c>
      <c r="B254" s="7">
        <f t="shared" si="19"/>
        <v>1</v>
      </c>
      <c r="C254" s="7">
        <f t="shared" si="20"/>
        <v>1</v>
      </c>
    </row>
    <row r="255" spans="1:6">
      <c r="A255" s="6" t="str">
        <f t="shared" si="18"/>
        <v>12/31/2014</v>
      </c>
      <c r="B255" s="7">
        <f t="shared" si="19"/>
        <v>1.0009999999999999</v>
      </c>
    </row>
    <row r="257" spans="1:6">
      <c r="A257" s="1" t="s">
        <v>19</v>
      </c>
      <c r="B257" s="7">
        <f>ROUND((SUM(B251:B255)-MAX(B251:B255)-MIN(B251:B255))/3,3)</f>
        <v>1.002</v>
      </c>
      <c r="C257" s="7">
        <f>ROUND((SUM(C250:C254)-MAX(C250:C254)-MIN(C250:C254))/3,3)</f>
        <v>1</v>
      </c>
      <c r="D257" s="7">
        <f>ROUND((SUM(D249:D253)-MAX(D249:D253)-MIN(D249:D253))/3,3)</f>
        <v>1</v>
      </c>
      <c r="E257" s="7">
        <f>ROUND((SUM(E249:E252)-MAX(E249:E252)-MIN(E249:E252))/2,3)</f>
        <v>1</v>
      </c>
      <c r="F257" s="7">
        <f>ROUND(SUM(F249:F251)/3,3)</f>
        <v>1</v>
      </c>
    </row>
    <row r="258" spans="1:6">
      <c r="A258" s="1" t="s">
        <v>20</v>
      </c>
    </row>
    <row r="260" spans="1:6">
      <c r="C260" s="1" t="s">
        <v>8</v>
      </c>
      <c r="F260" s="7"/>
    </row>
    <row r="261" spans="1:6">
      <c r="A261" s="1" t="s">
        <v>41</v>
      </c>
      <c r="E261" s="3" t="s">
        <v>42</v>
      </c>
      <c r="F261" s="7">
        <v>1</v>
      </c>
    </row>
    <row r="262" spans="1:6">
      <c r="A262" s="1" t="s">
        <v>43</v>
      </c>
      <c r="E262" s="3" t="s">
        <v>44</v>
      </c>
      <c r="F262" s="7">
        <f>ROUND(F257*F261,3)</f>
        <v>1</v>
      </c>
    </row>
    <row r="263" spans="1:6">
      <c r="A263" s="1" t="s">
        <v>45</v>
      </c>
      <c r="E263" s="3" t="s">
        <v>46</v>
      </c>
      <c r="F263" s="7">
        <f>ROUND(E257*F257*F261,3)</f>
        <v>1</v>
      </c>
    </row>
    <row r="264" spans="1:6">
      <c r="A264" s="1" t="s">
        <v>47</v>
      </c>
      <c r="E264" s="3" t="s">
        <v>48</v>
      </c>
      <c r="F264" s="7">
        <f>ROUND(D257*E257*F257*F261,3)</f>
        <v>1</v>
      </c>
    </row>
    <row r="265" spans="1:6">
      <c r="A265" s="1" t="s">
        <v>49</v>
      </c>
      <c r="E265" s="3" t="s">
        <v>50</v>
      </c>
      <c r="F265" s="7">
        <f>ROUND(C257*D257*E257*F257*F261,3)</f>
        <v>1</v>
      </c>
    </row>
  </sheetData>
  <mergeCells count="24">
    <mergeCell ref="A231:F231"/>
    <mergeCell ref="A139:F139"/>
    <mergeCell ref="A140:F140"/>
    <mergeCell ref="A141:F141"/>
    <mergeCell ref="A142:F142"/>
    <mergeCell ref="A179:F179"/>
    <mergeCell ref="A180:F180"/>
    <mergeCell ref="A181:F181"/>
    <mergeCell ref="A182:F182"/>
    <mergeCell ref="A228:F228"/>
    <mergeCell ref="A229:F229"/>
    <mergeCell ref="A230:F230"/>
    <mergeCell ref="A93:F93"/>
    <mergeCell ref="A2:F2"/>
    <mergeCell ref="A3:F3"/>
    <mergeCell ref="A4:F4"/>
    <mergeCell ref="A5:F5"/>
    <mergeCell ref="A50:F50"/>
    <mergeCell ref="A51:F51"/>
    <mergeCell ref="A52:F52"/>
    <mergeCell ref="A53:F53"/>
    <mergeCell ref="A90:F90"/>
    <mergeCell ref="A91:F91"/>
    <mergeCell ref="A92:F92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6</oddHeader>
    <oddFooter>&amp;L&amp;"Times New Roman,Regular"© Insurance Services Office, Inc., 2022&amp;R&amp;"Times New Roman,Regular"&amp;A</oddFooter>
  </headerFooter>
  <rowBreaks count="6" manualBreakCount="6">
    <brk id="48" max="16383" man="1"/>
    <brk id="88" max="16383" man="1"/>
    <brk id="137" max="16383" man="1"/>
    <brk id="177" max="16383" man="1"/>
    <brk id="226" max="16383" man="1"/>
    <brk id="265" max="16383" man="1"/>
  </rowBreaks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D448B-BE3A-41B0-A961-21A46C16B7DB}">
  <sheetPr codeName="Sheet20">
    <pageSetUpPr autoPageBreaks="0"/>
  </sheetPr>
  <dimension ref="A1:F532"/>
  <sheetViews>
    <sheetView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9</v>
      </c>
      <c r="B2" s="13"/>
      <c r="C2" s="13"/>
      <c r="D2" s="13"/>
      <c r="E2" s="13"/>
      <c r="F2" s="13"/>
    </row>
    <row r="3" spans="1:6">
      <c r="A3" s="13" t="s">
        <v>59</v>
      </c>
      <c r="B3" s="13"/>
      <c r="C3" s="13"/>
      <c r="D3" s="13"/>
      <c r="E3" s="13"/>
      <c r="F3" s="13"/>
    </row>
    <row r="4" spans="1:6">
      <c r="A4" s="13" t="s">
        <v>11</v>
      </c>
      <c r="B4" s="13"/>
      <c r="C4" s="13"/>
      <c r="D4" s="13"/>
      <c r="E4" s="13"/>
      <c r="F4" s="13"/>
    </row>
    <row r="5" spans="1:6">
      <c r="A5" s="13" t="s">
        <v>1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11873390</v>
      </c>
      <c r="C11" s="10">
        <v>14995642</v>
      </c>
      <c r="D11" s="10">
        <v>17351220</v>
      </c>
      <c r="E11" s="10">
        <v>18060728</v>
      </c>
      <c r="F11" s="10">
        <v>18296396</v>
      </c>
    </row>
    <row r="12" spans="1:6">
      <c r="A12" s="11" t="str">
        <f t="shared" si="0"/>
        <v>12/31/2009</v>
      </c>
      <c r="B12" s="10">
        <v>11943609</v>
      </c>
      <c r="C12" s="10">
        <v>14895090</v>
      </c>
      <c r="D12" s="10">
        <v>16828986</v>
      </c>
      <c r="E12" s="10">
        <v>17806811</v>
      </c>
      <c r="F12" s="10">
        <v>18322484</v>
      </c>
    </row>
    <row r="13" spans="1:6">
      <c r="A13" s="11" t="str">
        <f t="shared" si="0"/>
        <v>12/31/2010</v>
      </c>
      <c r="B13" s="10">
        <v>13947246</v>
      </c>
      <c r="C13" s="10">
        <v>17389656</v>
      </c>
      <c r="D13" s="10">
        <v>20059462</v>
      </c>
      <c r="E13" s="10">
        <v>21331107</v>
      </c>
      <c r="F13" s="10">
        <v>21643070</v>
      </c>
    </row>
    <row r="14" spans="1:6">
      <c r="A14" s="11" t="str">
        <f t="shared" si="0"/>
        <v>12/31/2011</v>
      </c>
      <c r="B14" s="10">
        <v>13998772</v>
      </c>
      <c r="C14" s="10">
        <v>18662118</v>
      </c>
      <c r="D14" s="10">
        <v>23266599</v>
      </c>
      <c r="E14" s="10">
        <v>24458655</v>
      </c>
      <c r="F14" s="10">
        <v>25403431</v>
      </c>
    </row>
    <row r="15" spans="1:6">
      <c r="A15" s="11" t="str">
        <f t="shared" si="0"/>
        <v>12/31/2012</v>
      </c>
      <c r="B15" s="10">
        <v>13180991</v>
      </c>
      <c r="C15" s="10">
        <v>18569401</v>
      </c>
      <c r="D15" s="10">
        <v>22609997</v>
      </c>
      <c r="E15" s="10">
        <v>24087911</v>
      </c>
      <c r="F15" s="10">
        <v>24869081</v>
      </c>
    </row>
    <row r="16" spans="1:6">
      <c r="A16" s="11" t="str">
        <f t="shared" si="0"/>
        <v>12/31/2013</v>
      </c>
      <c r="B16" s="10">
        <v>14680586</v>
      </c>
      <c r="C16" s="10">
        <v>19161327</v>
      </c>
      <c r="D16" s="10">
        <v>21816875</v>
      </c>
      <c r="E16" s="10">
        <v>23666562</v>
      </c>
      <c r="F16" s="10">
        <v>24097459</v>
      </c>
    </row>
    <row r="17" spans="1:6">
      <c r="A17" s="11" t="str">
        <f t="shared" si="0"/>
        <v>12/31/2014</v>
      </c>
      <c r="B17" s="10">
        <v>14846562</v>
      </c>
      <c r="C17" s="10">
        <v>18216206</v>
      </c>
      <c r="D17" s="10">
        <v>20533102</v>
      </c>
      <c r="E17" s="10">
        <v>22687134</v>
      </c>
      <c r="F17" s="10">
        <v>23819126</v>
      </c>
    </row>
    <row r="18" spans="1:6">
      <c r="A18" s="11" t="str">
        <f t="shared" si="0"/>
        <v>12/31/2015</v>
      </c>
      <c r="B18" s="10">
        <v>11685384</v>
      </c>
      <c r="C18" s="10">
        <v>16291481</v>
      </c>
      <c r="D18" s="10">
        <v>18783929</v>
      </c>
      <c r="E18" s="10">
        <v>20563780</v>
      </c>
      <c r="F18" s="10">
        <v>21347415</v>
      </c>
    </row>
    <row r="19" spans="1:6">
      <c r="A19" s="11" t="str">
        <f t="shared" si="0"/>
        <v>12/31/2016</v>
      </c>
      <c r="B19" s="10">
        <v>13593862</v>
      </c>
      <c r="C19" s="10">
        <v>18087841</v>
      </c>
      <c r="D19" s="10">
        <v>20170626</v>
      </c>
      <c r="E19" s="10">
        <v>22188497</v>
      </c>
      <c r="F19" s="10"/>
    </row>
    <row r="20" spans="1:6">
      <c r="A20" s="11" t="str">
        <f t="shared" si="0"/>
        <v>12/31/2017</v>
      </c>
      <c r="B20" s="10">
        <v>14877677</v>
      </c>
      <c r="C20" s="10">
        <v>19684032</v>
      </c>
      <c r="D20" s="10">
        <v>21958556</v>
      </c>
      <c r="E20" s="10"/>
      <c r="F20" s="10"/>
    </row>
    <row r="21" spans="1:6">
      <c r="A21" s="11" t="str">
        <f t="shared" si="0"/>
        <v>12/31/2018</v>
      </c>
      <c r="B21" s="10">
        <v>16093799</v>
      </c>
      <c r="C21" s="10">
        <v>20735764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14713331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1.2629999999999999</v>
      </c>
      <c r="D28" s="7">
        <f>ROUND(D11/C11,3)</f>
        <v>1.157</v>
      </c>
      <c r="E28" s="7">
        <f>ROUND(E11/D11,3)</f>
        <v>1.0409999999999999</v>
      </c>
      <c r="F28" s="7">
        <f>ROUND(F11/E11,3)</f>
        <v>1.0129999999999999</v>
      </c>
    </row>
    <row r="29" spans="1:6">
      <c r="A29" s="6" t="str">
        <f t="shared" ref="A29:A38" si="1">A12</f>
        <v>12/31/2009</v>
      </c>
      <c r="C29" s="7">
        <f t="shared" ref="C29:F38" si="2">ROUND(C12/B12,3)</f>
        <v>1.2470000000000001</v>
      </c>
      <c r="D29" s="7">
        <f t="shared" si="2"/>
        <v>1.1299999999999999</v>
      </c>
      <c r="E29" s="7">
        <f t="shared" si="2"/>
        <v>1.0580000000000001</v>
      </c>
      <c r="F29" s="7">
        <f t="shared" si="2"/>
        <v>1.0289999999999999</v>
      </c>
    </row>
    <row r="30" spans="1:6">
      <c r="A30" s="6" t="str">
        <f t="shared" si="1"/>
        <v>12/31/2010</v>
      </c>
      <c r="C30" s="7">
        <f t="shared" si="2"/>
        <v>1.2470000000000001</v>
      </c>
      <c r="D30" s="7">
        <f t="shared" si="2"/>
        <v>1.1539999999999999</v>
      </c>
      <c r="E30" s="7">
        <f t="shared" si="2"/>
        <v>1.0629999999999999</v>
      </c>
      <c r="F30" s="7">
        <f t="shared" si="2"/>
        <v>1.0149999999999999</v>
      </c>
    </row>
    <row r="31" spans="1:6">
      <c r="A31" s="6" t="str">
        <f t="shared" si="1"/>
        <v>12/31/2011</v>
      </c>
      <c r="C31" s="7">
        <f t="shared" si="2"/>
        <v>1.333</v>
      </c>
      <c r="D31" s="7">
        <f t="shared" si="2"/>
        <v>1.2470000000000001</v>
      </c>
      <c r="E31" s="7">
        <f t="shared" si="2"/>
        <v>1.0509999999999999</v>
      </c>
      <c r="F31" s="7">
        <f t="shared" si="2"/>
        <v>1.0389999999999999</v>
      </c>
    </row>
    <row r="32" spans="1:6">
      <c r="A32" s="6" t="str">
        <f t="shared" si="1"/>
        <v>12/31/2012</v>
      </c>
      <c r="C32" s="7">
        <f t="shared" si="2"/>
        <v>1.409</v>
      </c>
      <c r="D32" s="7">
        <f t="shared" si="2"/>
        <v>1.218</v>
      </c>
      <c r="E32" s="7">
        <f t="shared" si="2"/>
        <v>1.0649999999999999</v>
      </c>
      <c r="F32" s="7">
        <f t="shared" si="2"/>
        <v>1.032</v>
      </c>
    </row>
    <row r="33" spans="1:6">
      <c r="A33" s="6" t="str">
        <f t="shared" si="1"/>
        <v>12/31/2013</v>
      </c>
      <c r="C33" s="7">
        <f t="shared" si="2"/>
        <v>1.3049999999999999</v>
      </c>
      <c r="D33" s="7">
        <f t="shared" si="2"/>
        <v>1.139</v>
      </c>
      <c r="E33" s="7">
        <f t="shared" si="2"/>
        <v>1.085</v>
      </c>
      <c r="F33" s="7">
        <f t="shared" si="2"/>
        <v>1.018</v>
      </c>
    </row>
    <row r="34" spans="1:6">
      <c r="A34" s="6" t="str">
        <f t="shared" si="1"/>
        <v>12/31/2014</v>
      </c>
      <c r="C34" s="7">
        <f t="shared" si="2"/>
        <v>1.2270000000000001</v>
      </c>
      <c r="D34" s="7">
        <f t="shared" si="2"/>
        <v>1.127</v>
      </c>
      <c r="E34" s="7">
        <f t="shared" si="2"/>
        <v>1.105</v>
      </c>
      <c r="F34" s="7">
        <f t="shared" si="2"/>
        <v>1.05</v>
      </c>
    </row>
    <row r="35" spans="1:6">
      <c r="A35" s="6" t="str">
        <f t="shared" si="1"/>
        <v>12/31/2015</v>
      </c>
      <c r="C35" s="7">
        <f t="shared" si="2"/>
        <v>1.3939999999999999</v>
      </c>
      <c r="D35" s="7">
        <f t="shared" si="2"/>
        <v>1.153</v>
      </c>
      <c r="E35" s="7">
        <f t="shared" si="2"/>
        <v>1.095</v>
      </c>
      <c r="F35" s="7">
        <f t="shared" si="2"/>
        <v>1.038</v>
      </c>
    </row>
    <row r="36" spans="1:6">
      <c r="A36" s="6" t="str">
        <f t="shared" si="1"/>
        <v>12/31/2016</v>
      </c>
      <c r="C36" s="7">
        <f t="shared" si="2"/>
        <v>1.331</v>
      </c>
      <c r="D36" s="7">
        <f t="shared" si="2"/>
        <v>1.115</v>
      </c>
      <c r="E36" s="7">
        <f t="shared" si="2"/>
        <v>1.1000000000000001</v>
      </c>
    </row>
    <row r="37" spans="1:6">
      <c r="A37" s="6" t="str">
        <f t="shared" si="1"/>
        <v>12/31/2017</v>
      </c>
      <c r="C37" s="7">
        <f t="shared" si="2"/>
        <v>1.323</v>
      </c>
      <c r="D37" s="7">
        <f t="shared" si="2"/>
        <v>1.1160000000000001</v>
      </c>
    </row>
    <row r="38" spans="1:6">
      <c r="A38" s="6" t="str">
        <f t="shared" si="1"/>
        <v>12/31/2018</v>
      </c>
      <c r="C38" s="7">
        <f t="shared" si="2"/>
        <v>1.288</v>
      </c>
    </row>
    <row r="40" spans="1:6">
      <c r="A40" s="1" t="s">
        <v>19</v>
      </c>
      <c r="C40" s="7">
        <f>ROUND((SUM(C34:C38)-MAX(C34:C38)-MIN(C34:C38))/3,3)</f>
        <v>1.3140000000000001</v>
      </c>
      <c r="D40" s="7">
        <f>ROUND((SUM(D33:D37)-MAX(D33:D37)-MIN(D33:D37))/3,3)</f>
        <v>1.127</v>
      </c>
      <c r="E40" s="7">
        <f>ROUND((SUM(E32:E36)-MAX(E32:E36)-MIN(E32:E36))/3,3)</f>
        <v>1.093</v>
      </c>
      <c r="F40" s="7">
        <f>ROUND((SUM(F31:F35)-MAX(F31:F35)-MIN(F31:F35))/3,3)</f>
        <v>1.036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1.01</v>
      </c>
    </row>
    <row r="45" spans="1:6">
      <c r="A45" s="1" t="s">
        <v>23</v>
      </c>
      <c r="E45" s="3" t="s">
        <v>24</v>
      </c>
      <c r="F45" s="7">
        <f>ROUND(F83*F79*E79*D79*C79*B79*F40,3)</f>
        <v>1.046</v>
      </c>
    </row>
    <row r="46" spans="1:6">
      <c r="A46" s="1" t="s">
        <v>25</v>
      </c>
      <c r="E46" s="3" t="s">
        <v>26</v>
      </c>
      <c r="F46" s="7">
        <f>ROUND(F83*F79*E79*D79*C79*B79*F40*E40,3)</f>
        <v>1.1439999999999999</v>
      </c>
    </row>
    <row r="47" spans="1:6">
      <c r="A47" s="1" t="s">
        <v>27</v>
      </c>
      <c r="E47" s="3" t="s">
        <v>28</v>
      </c>
      <c r="F47" s="7">
        <f>ROUND(F83*F79*E79*D79*C79*B79*F40*E40*D40,3)</f>
        <v>1.2889999999999999</v>
      </c>
    </row>
    <row r="48" spans="1:6">
      <c r="A48" s="1" t="s">
        <v>29</v>
      </c>
      <c r="E48" s="3" t="s">
        <v>30</v>
      </c>
      <c r="F48" s="7">
        <f>ROUND(F83*F79*E79*D79*C79*B79*F40*E40*D40*C40,3)</f>
        <v>1.694</v>
      </c>
    </row>
    <row r="49" spans="1:6">
      <c r="A49" s="1" t="s">
        <v>0</v>
      </c>
    </row>
    <row r="50" spans="1:6">
      <c r="A50" s="13" t="s">
        <v>9</v>
      </c>
      <c r="B50" s="13"/>
      <c r="C50" s="13"/>
      <c r="D50" s="13"/>
      <c r="E50" s="13"/>
      <c r="F50" s="13"/>
    </row>
    <row r="51" spans="1:6">
      <c r="A51" s="13" t="s">
        <v>59</v>
      </c>
      <c r="B51" s="13"/>
      <c r="C51" s="13"/>
      <c r="D51" s="13"/>
      <c r="E51" s="13"/>
      <c r="F51" s="13"/>
    </row>
    <row r="52" spans="1:6">
      <c r="A52" s="13" t="s">
        <v>11</v>
      </c>
      <c r="B52" s="13"/>
      <c r="C52" s="13"/>
      <c r="D52" s="13"/>
      <c r="E52" s="13"/>
      <c r="F52" s="13"/>
    </row>
    <row r="53" spans="1:6">
      <c r="A53" s="13" t="s">
        <v>1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18474577</v>
      </c>
      <c r="C59" s="10">
        <v>18521673</v>
      </c>
      <c r="D59" s="10">
        <v>18624674</v>
      </c>
      <c r="E59" s="10">
        <v>18631090</v>
      </c>
      <c r="F59" s="10">
        <v>18631090</v>
      </c>
    </row>
    <row r="60" spans="1:6">
      <c r="A60" s="6" t="str">
        <f t="shared" ref="A60:A65" si="3">A12</f>
        <v>12/31/2009</v>
      </c>
      <c r="B60" s="10">
        <v>18353730</v>
      </c>
      <c r="C60" s="10">
        <v>18349403</v>
      </c>
      <c r="D60" s="10">
        <v>18378207</v>
      </c>
      <c r="E60" s="10">
        <v>18435964</v>
      </c>
      <c r="F60" s="10">
        <v>18438954</v>
      </c>
    </row>
    <row r="61" spans="1:6">
      <c r="A61" s="6" t="str">
        <f t="shared" si="3"/>
        <v>12/31/2010</v>
      </c>
      <c r="B61" s="10">
        <v>21771688</v>
      </c>
      <c r="C61" s="10">
        <v>21856020</v>
      </c>
      <c r="D61" s="10">
        <v>21874783</v>
      </c>
      <c r="E61" s="10">
        <v>21940551</v>
      </c>
      <c r="F61" s="10">
        <v>21935090</v>
      </c>
    </row>
    <row r="62" spans="1:6">
      <c r="A62" s="6" t="str">
        <f t="shared" si="3"/>
        <v>12/31/2011</v>
      </c>
      <c r="B62" s="10">
        <v>25499090</v>
      </c>
      <c r="C62" s="10">
        <v>25538889</v>
      </c>
      <c r="D62" s="10">
        <v>25614565</v>
      </c>
      <c r="E62" s="10">
        <v>25659766</v>
      </c>
      <c r="F62" s="10"/>
    </row>
    <row r="63" spans="1:6">
      <c r="A63" s="6" t="str">
        <f t="shared" si="3"/>
        <v>12/31/2012</v>
      </c>
      <c r="B63" s="10">
        <v>24962986</v>
      </c>
      <c r="C63" s="10">
        <v>24885763</v>
      </c>
      <c r="D63" s="10">
        <v>24885876</v>
      </c>
      <c r="E63" s="10"/>
      <c r="F63" s="10"/>
    </row>
    <row r="64" spans="1:6">
      <c r="A64" s="6" t="str">
        <f t="shared" si="3"/>
        <v>12/31/2013</v>
      </c>
      <c r="B64" s="10">
        <v>24244249</v>
      </c>
      <c r="C64" s="10">
        <v>24091279</v>
      </c>
      <c r="D64" s="10"/>
      <c r="E64" s="10"/>
      <c r="F64" s="10"/>
    </row>
    <row r="65" spans="1:6">
      <c r="A65" s="6" t="str">
        <f t="shared" si="3"/>
        <v>12/31/2014</v>
      </c>
      <c r="B65" s="10">
        <v>23866532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1.01</v>
      </c>
      <c r="C71" s="7">
        <f>ROUND(C59/B59,3)</f>
        <v>1.0029999999999999</v>
      </c>
      <c r="D71" s="7">
        <f>ROUND(D59/C59,3)</f>
        <v>1.006</v>
      </c>
      <c r="E71" s="7">
        <f>ROUND(E59/D59,3)</f>
        <v>1</v>
      </c>
      <c r="F71" s="7">
        <f>ROUND(F59/E59,3)</f>
        <v>1</v>
      </c>
    </row>
    <row r="72" spans="1:6">
      <c r="A72" s="6" t="str">
        <f t="shared" si="4"/>
        <v>12/31/2009</v>
      </c>
      <c r="B72" s="7">
        <f t="shared" si="5"/>
        <v>1.002</v>
      </c>
      <c r="C72" s="7">
        <f t="shared" ref="C72:F76" si="6">ROUND(C60/B60,3)</f>
        <v>1</v>
      </c>
      <c r="D72" s="7">
        <f t="shared" si="6"/>
        <v>1.002</v>
      </c>
      <c r="E72" s="7">
        <f t="shared" si="6"/>
        <v>1.0029999999999999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1.006</v>
      </c>
      <c r="C73" s="7">
        <f t="shared" si="6"/>
        <v>1.004</v>
      </c>
      <c r="D73" s="7">
        <f t="shared" si="6"/>
        <v>1.0009999999999999</v>
      </c>
      <c r="E73" s="7">
        <f t="shared" si="6"/>
        <v>1.0029999999999999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1.004</v>
      </c>
      <c r="C74" s="7">
        <f t="shared" si="6"/>
        <v>1.002</v>
      </c>
      <c r="D74" s="7">
        <f t="shared" si="6"/>
        <v>1.0029999999999999</v>
      </c>
      <c r="E74" s="7">
        <f t="shared" si="6"/>
        <v>1.002</v>
      </c>
    </row>
    <row r="75" spans="1:6">
      <c r="A75" s="6" t="str">
        <f t="shared" si="4"/>
        <v>12/31/2012</v>
      </c>
      <c r="B75" s="7">
        <f t="shared" si="5"/>
        <v>1.004</v>
      </c>
      <c r="C75" s="7">
        <f t="shared" si="6"/>
        <v>0.997</v>
      </c>
      <c r="D75" s="7">
        <f t="shared" si="6"/>
        <v>1</v>
      </c>
    </row>
    <row r="76" spans="1:6">
      <c r="A76" s="6" t="str">
        <f t="shared" si="4"/>
        <v>12/31/2013</v>
      </c>
      <c r="B76" s="7">
        <f t="shared" si="5"/>
        <v>1.006</v>
      </c>
      <c r="C76" s="7">
        <f t="shared" si="6"/>
        <v>0.99399999999999999</v>
      </c>
    </row>
    <row r="77" spans="1:6">
      <c r="A77" s="6" t="str">
        <f t="shared" si="4"/>
        <v>12/31/2014</v>
      </c>
      <c r="B77" s="7">
        <f t="shared" si="5"/>
        <v>1.002</v>
      </c>
    </row>
    <row r="79" spans="1:6">
      <c r="A79" s="1" t="s">
        <v>19</v>
      </c>
      <c r="B79" s="7">
        <f>ROUND((SUM(B73:B77)-MAX(B73:B77)-MIN(B73:B77))/3,3)</f>
        <v>1.0049999999999999</v>
      </c>
      <c r="C79" s="7">
        <f>ROUND((SUM(C72:C76)-MAX(C72:C76)-MIN(C72:C76))/3,3)</f>
        <v>1</v>
      </c>
      <c r="D79" s="7">
        <f>ROUND((SUM(D71:D75)-MAX(D71:D75)-MIN(D71:D75))/3,3)</f>
        <v>1.002</v>
      </c>
      <c r="E79" s="7">
        <f>ROUND((SUM(E71:E74)-MAX(E71:E74)-MIN(E71:E74))/2,3)</f>
        <v>1.0029999999999999</v>
      </c>
      <c r="F79" s="7">
        <f>ROUND(SUM(F71:F73)/3,3)</f>
        <v>1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1</v>
      </c>
    </row>
    <row r="85" spans="1:6">
      <c r="A85" s="1" t="s">
        <v>45</v>
      </c>
      <c r="E85" s="3" t="s">
        <v>46</v>
      </c>
      <c r="F85" s="7">
        <f>ROUND(E79*F79*F83,3)</f>
        <v>1.0029999999999999</v>
      </c>
    </row>
    <row r="86" spans="1:6">
      <c r="A86" s="1" t="s">
        <v>47</v>
      </c>
      <c r="E86" s="3" t="s">
        <v>48</v>
      </c>
      <c r="F86" s="7">
        <f>ROUND(D79*E79*F79*F83,3)</f>
        <v>1.0049999999999999</v>
      </c>
    </row>
    <row r="87" spans="1:6">
      <c r="A87" s="1" t="s">
        <v>49</v>
      </c>
      <c r="E87" s="3" t="s">
        <v>50</v>
      </c>
      <c r="F87" s="7">
        <f>ROUND(C79*D79*E79*F79*F83,3)</f>
        <v>1.0049999999999999</v>
      </c>
    </row>
    <row r="89" spans="1:6">
      <c r="A89" s="1" t="s">
        <v>0</v>
      </c>
    </row>
    <row r="90" spans="1:6">
      <c r="A90" s="13" t="s">
        <v>9</v>
      </c>
      <c r="B90" s="13"/>
      <c r="C90" s="13"/>
      <c r="D90" s="13"/>
      <c r="E90" s="13"/>
      <c r="F90" s="13"/>
    </row>
    <row r="91" spans="1:6">
      <c r="A91" s="13" t="s">
        <v>59</v>
      </c>
      <c r="B91" s="13"/>
      <c r="C91" s="13"/>
      <c r="D91" s="13"/>
      <c r="E91" s="13"/>
      <c r="F91" s="13"/>
    </row>
    <row r="92" spans="1:6">
      <c r="A92" s="13" t="s">
        <v>58</v>
      </c>
      <c r="B92" s="13"/>
      <c r="C92" s="13"/>
      <c r="D92" s="13"/>
      <c r="E92" s="13"/>
      <c r="F92" s="13"/>
    </row>
    <row r="93" spans="1:6">
      <c r="A93" s="13" t="s">
        <v>1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5411520</v>
      </c>
      <c r="C99" s="10">
        <v>7792138</v>
      </c>
      <c r="D99" s="10">
        <v>9024386</v>
      </c>
      <c r="E99" s="10">
        <v>9442169</v>
      </c>
      <c r="F99" s="10">
        <v>9288780</v>
      </c>
    </row>
    <row r="100" spans="1:6">
      <c r="A100" s="6" t="str">
        <f t="shared" ref="A100:A110" si="7">A12</f>
        <v>12/31/2009</v>
      </c>
      <c r="B100" s="10">
        <v>5788363</v>
      </c>
      <c r="C100" s="10">
        <v>8099669</v>
      </c>
      <c r="D100" s="10">
        <v>9350922</v>
      </c>
      <c r="E100" s="10">
        <v>9982007</v>
      </c>
      <c r="F100" s="10">
        <v>10007455</v>
      </c>
    </row>
    <row r="101" spans="1:6">
      <c r="A101" s="6" t="str">
        <f t="shared" si="7"/>
        <v>12/31/2010</v>
      </c>
      <c r="B101" s="10">
        <v>6062292</v>
      </c>
      <c r="C101" s="10">
        <v>7676702</v>
      </c>
      <c r="D101" s="10">
        <v>9022592</v>
      </c>
      <c r="E101" s="10">
        <v>9589599</v>
      </c>
      <c r="F101" s="10">
        <v>9902396</v>
      </c>
    </row>
    <row r="102" spans="1:6">
      <c r="A102" s="6" t="str">
        <f t="shared" si="7"/>
        <v>12/31/2011</v>
      </c>
      <c r="B102" s="10">
        <v>5119636</v>
      </c>
      <c r="C102" s="10">
        <v>7084438</v>
      </c>
      <c r="D102" s="10">
        <v>8328099</v>
      </c>
      <c r="E102" s="10">
        <v>8633923</v>
      </c>
      <c r="F102" s="10">
        <v>9000816</v>
      </c>
    </row>
    <row r="103" spans="1:6">
      <c r="A103" s="6" t="str">
        <f t="shared" si="7"/>
        <v>12/31/2012</v>
      </c>
      <c r="B103" s="10">
        <v>4828070</v>
      </c>
      <c r="C103" s="10">
        <v>7123544</v>
      </c>
      <c r="D103" s="10">
        <v>8433655</v>
      </c>
      <c r="E103" s="10">
        <v>9422426</v>
      </c>
      <c r="F103" s="10">
        <v>10101569</v>
      </c>
    </row>
    <row r="104" spans="1:6">
      <c r="A104" s="6" t="str">
        <f t="shared" si="7"/>
        <v>12/31/2013</v>
      </c>
      <c r="B104" s="10">
        <v>5838494</v>
      </c>
      <c r="C104" s="10">
        <v>7841035</v>
      </c>
      <c r="D104" s="10">
        <v>9074242</v>
      </c>
      <c r="E104" s="10">
        <v>9499181</v>
      </c>
      <c r="F104" s="10">
        <v>9867852</v>
      </c>
    </row>
    <row r="105" spans="1:6">
      <c r="A105" s="6" t="str">
        <f t="shared" si="7"/>
        <v>12/31/2014</v>
      </c>
      <c r="B105" s="10">
        <v>5825998</v>
      </c>
      <c r="C105" s="10">
        <v>7829673</v>
      </c>
      <c r="D105" s="10">
        <v>8728815</v>
      </c>
      <c r="E105" s="10">
        <v>10035928</v>
      </c>
      <c r="F105" s="10">
        <v>10431908</v>
      </c>
    </row>
    <row r="106" spans="1:6">
      <c r="A106" s="6" t="str">
        <f t="shared" si="7"/>
        <v>12/31/2015</v>
      </c>
      <c r="B106" s="10">
        <v>6089898</v>
      </c>
      <c r="C106" s="10">
        <v>8102049</v>
      </c>
      <c r="D106" s="10">
        <v>9570578</v>
      </c>
      <c r="E106" s="10">
        <v>10084567</v>
      </c>
      <c r="F106" s="10">
        <v>10428546</v>
      </c>
    </row>
    <row r="107" spans="1:6">
      <c r="A107" s="6" t="str">
        <f t="shared" si="7"/>
        <v>12/31/2016</v>
      </c>
      <c r="B107" s="10">
        <v>6465248</v>
      </c>
      <c r="C107" s="10">
        <v>8780130</v>
      </c>
      <c r="D107" s="10">
        <v>10000332</v>
      </c>
      <c r="E107" s="10">
        <v>10984650</v>
      </c>
      <c r="F107" s="10"/>
    </row>
    <row r="108" spans="1:6">
      <c r="A108" s="6" t="str">
        <f t="shared" si="7"/>
        <v>12/31/2017</v>
      </c>
      <c r="B108" s="10">
        <v>8576511</v>
      </c>
      <c r="C108" s="10">
        <v>10910824</v>
      </c>
      <c r="D108" s="10">
        <v>11957160</v>
      </c>
      <c r="E108" s="10"/>
      <c r="F108" s="10"/>
    </row>
    <row r="109" spans="1:6">
      <c r="A109" s="6" t="str">
        <f t="shared" si="7"/>
        <v>12/31/2018</v>
      </c>
      <c r="B109" s="10">
        <v>5967293</v>
      </c>
      <c r="C109" s="10">
        <v>7541867</v>
      </c>
      <c r="D109" s="10"/>
      <c r="E109" s="10"/>
      <c r="F109" s="10"/>
    </row>
    <row r="110" spans="1:6">
      <c r="A110" s="6" t="str">
        <f t="shared" si="7"/>
        <v>12/31/2019</v>
      </c>
      <c r="B110" s="10">
        <v>5672427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1.44</v>
      </c>
      <c r="D116" s="7">
        <f>ROUND(D99/C99,3)</f>
        <v>1.1579999999999999</v>
      </c>
      <c r="E116" s="7">
        <f>ROUND(E99/D99,3)</f>
        <v>1.046</v>
      </c>
      <c r="F116" s="7">
        <f>ROUND(F99/E99,3)</f>
        <v>0.98399999999999999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1.399</v>
      </c>
      <c r="D117" s="7">
        <f t="shared" si="9"/>
        <v>1.1539999999999999</v>
      </c>
      <c r="E117" s="7">
        <f t="shared" si="9"/>
        <v>1.0669999999999999</v>
      </c>
      <c r="F117" s="7">
        <f t="shared" si="9"/>
        <v>1.0029999999999999</v>
      </c>
    </row>
    <row r="118" spans="1:6">
      <c r="A118" s="6" t="str">
        <f t="shared" si="8"/>
        <v>12/31/2010</v>
      </c>
      <c r="C118" s="7">
        <f t="shared" si="9"/>
        <v>1.266</v>
      </c>
      <c r="D118" s="7">
        <f t="shared" si="9"/>
        <v>1.175</v>
      </c>
      <c r="E118" s="7">
        <f t="shared" si="9"/>
        <v>1.0629999999999999</v>
      </c>
      <c r="F118" s="7">
        <f t="shared" si="9"/>
        <v>1.0329999999999999</v>
      </c>
    </row>
    <row r="119" spans="1:6">
      <c r="A119" s="6" t="str">
        <f t="shared" si="8"/>
        <v>12/31/2011</v>
      </c>
      <c r="C119" s="7">
        <f t="shared" si="9"/>
        <v>1.3839999999999999</v>
      </c>
      <c r="D119" s="7">
        <f t="shared" si="9"/>
        <v>1.1759999999999999</v>
      </c>
      <c r="E119" s="7">
        <f t="shared" si="9"/>
        <v>1.0369999999999999</v>
      </c>
      <c r="F119" s="7">
        <f t="shared" si="9"/>
        <v>1.042</v>
      </c>
    </row>
    <row r="120" spans="1:6">
      <c r="A120" s="6" t="str">
        <f t="shared" si="8"/>
        <v>12/31/2012</v>
      </c>
      <c r="C120" s="7">
        <f t="shared" si="9"/>
        <v>1.4750000000000001</v>
      </c>
      <c r="D120" s="7">
        <f t="shared" si="9"/>
        <v>1.1839999999999999</v>
      </c>
      <c r="E120" s="7">
        <f t="shared" si="9"/>
        <v>1.117</v>
      </c>
      <c r="F120" s="7">
        <f t="shared" si="9"/>
        <v>1.0720000000000001</v>
      </c>
    </row>
    <row r="121" spans="1:6">
      <c r="A121" s="6" t="str">
        <f t="shared" si="8"/>
        <v>12/31/2013</v>
      </c>
      <c r="C121" s="7">
        <f t="shared" si="9"/>
        <v>1.343</v>
      </c>
      <c r="D121" s="7">
        <f t="shared" si="9"/>
        <v>1.157</v>
      </c>
      <c r="E121" s="7">
        <f t="shared" si="9"/>
        <v>1.0469999999999999</v>
      </c>
      <c r="F121" s="7">
        <f t="shared" si="9"/>
        <v>1.0389999999999999</v>
      </c>
    </row>
    <row r="122" spans="1:6">
      <c r="A122" s="6" t="str">
        <f t="shared" si="8"/>
        <v>12/31/2014</v>
      </c>
      <c r="C122" s="7">
        <f t="shared" si="9"/>
        <v>1.3440000000000001</v>
      </c>
      <c r="D122" s="7">
        <f t="shared" si="9"/>
        <v>1.115</v>
      </c>
      <c r="E122" s="7">
        <f t="shared" si="9"/>
        <v>1.1499999999999999</v>
      </c>
      <c r="F122" s="7">
        <f t="shared" si="9"/>
        <v>1.0389999999999999</v>
      </c>
    </row>
    <row r="123" spans="1:6">
      <c r="A123" s="6" t="str">
        <f t="shared" si="8"/>
        <v>12/31/2015</v>
      </c>
      <c r="C123" s="7">
        <f t="shared" si="9"/>
        <v>1.33</v>
      </c>
      <c r="D123" s="7">
        <f t="shared" si="9"/>
        <v>1.181</v>
      </c>
      <c r="E123" s="7">
        <f t="shared" si="9"/>
        <v>1.054</v>
      </c>
      <c r="F123" s="7">
        <f t="shared" si="9"/>
        <v>1.034</v>
      </c>
    </row>
    <row r="124" spans="1:6">
      <c r="A124" s="6" t="str">
        <f t="shared" si="8"/>
        <v>12/31/2016</v>
      </c>
      <c r="C124" s="7">
        <f t="shared" si="9"/>
        <v>1.3580000000000001</v>
      </c>
      <c r="D124" s="7">
        <f t="shared" si="9"/>
        <v>1.139</v>
      </c>
      <c r="E124" s="7">
        <f t="shared" si="9"/>
        <v>1.0980000000000001</v>
      </c>
    </row>
    <row r="125" spans="1:6">
      <c r="A125" s="6" t="str">
        <f t="shared" si="8"/>
        <v>12/31/2017</v>
      </c>
      <c r="C125" s="7">
        <f t="shared" si="9"/>
        <v>1.272</v>
      </c>
      <c r="D125" s="7">
        <f t="shared" si="9"/>
        <v>1.0960000000000001</v>
      </c>
    </row>
    <row r="126" spans="1:6">
      <c r="A126" s="6" t="str">
        <f t="shared" si="8"/>
        <v>12/31/2018</v>
      </c>
      <c r="C126" s="7">
        <f t="shared" si="9"/>
        <v>1.264</v>
      </c>
    </row>
    <row r="128" spans="1:6">
      <c r="A128" s="1" t="s">
        <v>19</v>
      </c>
      <c r="C128" s="7">
        <f>ROUND((SUM(C122:C126)-MAX(C122:C126)-MIN(C122:C126))/3,3)</f>
        <v>1.3149999999999999</v>
      </c>
      <c r="D128" s="7">
        <f>ROUND((SUM(D121:D125)-MAX(D121:D125)-MIN(D121:D125))/3,3)</f>
        <v>1.137</v>
      </c>
      <c r="E128" s="7">
        <f>ROUND((SUM(E120:E124)-MAX(E120:E124)-MIN(E120:E124))/3,3)</f>
        <v>1.0900000000000001</v>
      </c>
      <c r="F128" s="7">
        <f>ROUND((SUM(F119:F123)-MAX(F119:F123)-MIN(F119:F123))/3,3)</f>
        <v>1.04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1.0089999999999999</v>
      </c>
    </row>
    <row r="133" spans="1:6">
      <c r="A133" s="1" t="s">
        <v>23</v>
      </c>
      <c r="E133" s="3" t="s">
        <v>24</v>
      </c>
      <c r="F133" s="7">
        <f>ROUND(F172*E168*D168*C168*B168*F128,3)</f>
        <v>1.0489999999999999</v>
      </c>
    </row>
    <row r="134" spans="1:6">
      <c r="A134" s="1" t="s">
        <v>25</v>
      </c>
      <c r="E134" s="3" t="s">
        <v>26</v>
      </c>
      <c r="F134" s="7">
        <f>ROUND(F172*E168*D168*C168*B168*F128*E128,3)</f>
        <v>1.1439999999999999</v>
      </c>
    </row>
    <row r="135" spans="1:6">
      <c r="A135" s="1" t="s">
        <v>27</v>
      </c>
      <c r="E135" s="3" t="s">
        <v>28</v>
      </c>
      <c r="F135" s="7">
        <f>ROUND(F172*E168*D168*C168*B168*F128*E128*D128,3)</f>
        <v>1.3009999999999999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1.71</v>
      </c>
    </row>
    <row r="138" spans="1:6">
      <c r="A138" s="1" t="s">
        <v>0</v>
      </c>
    </row>
    <row r="139" spans="1:6">
      <c r="A139" s="13" t="s">
        <v>9</v>
      </c>
      <c r="B139" s="13"/>
      <c r="C139" s="13"/>
      <c r="D139" s="13"/>
      <c r="E139" s="13"/>
      <c r="F139" s="13"/>
    </row>
    <row r="140" spans="1:6">
      <c r="A140" s="13" t="s">
        <v>59</v>
      </c>
      <c r="B140" s="13"/>
      <c r="C140" s="13"/>
      <c r="D140" s="13"/>
      <c r="E140" s="13"/>
      <c r="F140" s="13"/>
    </row>
    <row r="141" spans="1:6">
      <c r="A141" s="13" t="s">
        <v>58</v>
      </c>
      <c r="B141" s="13"/>
      <c r="C141" s="13"/>
      <c r="D141" s="13"/>
      <c r="E141" s="13"/>
      <c r="F141" s="13"/>
    </row>
    <row r="142" spans="1:6">
      <c r="A142" s="13" t="s">
        <v>1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9263574</v>
      </c>
      <c r="C148" s="10">
        <v>9306735</v>
      </c>
      <c r="D148" s="10">
        <v>9317615</v>
      </c>
      <c r="E148" s="10">
        <v>9296631</v>
      </c>
      <c r="F148" s="10">
        <v>9299334</v>
      </c>
    </row>
    <row r="149" spans="1:6">
      <c r="A149" s="6" t="str">
        <f t="shared" ref="A149:A154" si="10">A100</f>
        <v>12/31/2009</v>
      </c>
      <c r="B149" s="10">
        <v>10370579</v>
      </c>
      <c r="C149" s="10">
        <v>10406226</v>
      </c>
      <c r="D149" s="10">
        <v>10192807</v>
      </c>
      <c r="E149" s="10">
        <v>10207822</v>
      </c>
      <c r="F149" s="10">
        <v>10208002</v>
      </c>
    </row>
    <row r="150" spans="1:6">
      <c r="A150" s="6" t="str">
        <f t="shared" si="10"/>
        <v>12/31/2010</v>
      </c>
      <c r="B150" s="10">
        <v>9738541</v>
      </c>
      <c r="C150" s="10">
        <v>9718888</v>
      </c>
      <c r="D150" s="10">
        <v>9699816</v>
      </c>
      <c r="E150" s="10">
        <v>9708159</v>
      </c>
      <c r="F150" s="10">
        <v>9708643</v>
      </c>
    </row>
    <row r="151" spans="1:6">
      <c r="A151" s="6" t="str">
        <f t="shared" si="10"/>
        <v>12/31/2011</v>
      </c>
      <c r="B151" s="10">
        <v>9091835</v>
      </c>
      <c r="C151" s="10">
        <v>9115512</v>
      </c>
      <c r="D151" s="10">
        <v>9225875</v>
      </c>
      <c r="E151" s="10">
        <v>9156210</v>
      </c>
      <c r="F151" s="10"/>
    </row>
    <row r="152" spans="1:6">
      <c r="A152" s="6" t="str">
        <f t="shared" si="10"/>
        <v>12/31/2012</v>
      </c>
      <c r="B152" s="10">
        <v>10204344</v>
      </c>
      <c r="C152" s="10">
        <v>10210225</v>
      </c>
      <c r="D152" s="10">
        <v>10215900</v>
      </c>
      <c r="E152" s="10"/>
      <c r="F152" s="10"/>
    </row>
    <row r="153" spans="1:6">
      <c r="A153" s="6" t="str">
        <f t="shared" si="10"/>
        <v>12/31/2013</v>
      </c>
      <c r="B153" s="10">
        <v>9885972</v>
      </c>
      <c r="C153" s="10">
        <v>9985810</v>
      </c>
      <c r="D153" s="10"/>
      <c r="E153" s="10"/>
      <c r="F153" s="10"/>
    </row>
    <row r="154" spans="1:6">
      <c r="A154" s="6" t="str">
        <f t="shared" si="10"/>
        <v>12/31/2014</v>
      </c>
      <c r="B154" s="10">
        <v>10522233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0.997</v>
      </c>
      <c r="C160" s="7">
        <f>ROUND(C148/B148,3)</f>
        <v>1.0049999999999999</v>
      </c>
      <c r="D160" s="7">
        <f>ROUND(D148/C148,3)</f>
        <v>1.0009999999999999</v>
      </c>
      <c r="E160" s="7">
        <f>ROUND(E148/D148,3)</f>
        <v>0.998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1.036</v>
      </c>
      <c r="C161" s="7">
        <f t="shared" ref="C161:E165" si="13">ROUND(C149/B149,3)</f>
        <v>1.0029999999999999</v>
      </c>
      <c r="D161" s="7">
        <f t="shared" si="13"/>
        <v>0.97899999999999998</v>
      </c>
      <c r="E161" s="7">
        <f t="shared" si="13"/>
        <v>1.0009999999999999</v>
      </c>
      <c r="F161" s="7">
        <f>ROUND(F149/E149,3)</f>
        <v>1</v>
      </c>
    </row>
    <row r="162" spans="1:6">
      <c r="A162" s="6" t="str">
        <f t="shared" si="11"/>
        <v>12/31/2010</v>
      </c>
      <c r="B162" s="7">
        <f t="shared" si="12"/>
        <v>0.98299999999999998</v>
      </c>
      <c r="C162" s="7">
        <f t="shared" si="13"/>
        <v>0.998</v>
      </c>
      <c r="D162" s="7">
        <f t="shared" si="13"/>
        <v>0.998</v>
      </c>
      <c r="E162" s="7">
        <f t="shared" si="13"/>
        <v>1.0009999999999999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1.01</v>
      </c>
      <c r="C163" s="7">
        <f t="shared" si="13"/>
        <v>1.0029999999999999</v>
      </c>
      <c r="D163" s="7">
        <f t="shared" si="13"/>
        <v>1.012</v>
      </c>
      <c r="E163" s="7">
        <f t="shared" si="13"/>
        <v>0.99199999999999999</v>
      </c>
    </row>
    <row r="164" spans="1:6">
      <c r="A164" s="6" t="str">
        <f t="shared" si="11"/>
        <v>12/31/2012</v>
      </c>
      <c r="B164" s="7">
        <f t="shared" si="12"/>
        <v>1.01</v>
      </c>
      <c r="C164" s="7">
        <f t="shared" si="13"/>
        <v>1.0009999999999999</v>
      </c>
      <c r="D164" s="7">
        <f t="shared" si="13"/>
        <v>1.0009999999999999</v>
      </c>
    </row>
    <row r="165" spans="1:6">
      <c r="A165" s="6" t="str">
        <f t="shared" si="11"/>
        <v>12/31/2013</v>
      </c>
      <c r="B165" s="7">
        <f t="shared" si="12"/>
        <v>1.002</v>
      </c>
      <c r="C165" s="7">
        <f t="shared" si="13"/>
        <v>1.01</v>
      </c>
    </row>
    <row r="166" spans="1:6">
      <c r="A166" s="6" t="str">
        <f t="shared" si="11"/>
        <v>12/31/2014</v>
      </c>
      <c r="B166" s="7">
        <f t="shared" si="12"/>
        <v>1.0089999999999999</v>
      </c>
    </row>
    <row r="168" spans="1:6">
      <c r="A168" s="1" t="s">
        <v>19</v>
      </c>
      <c r="B168" s="7">
        <f>ROUND((SUM(B162:B166)-MAX(B162:B166)-MIN(B162:B166))/3,3)</f>
        <v>1.0069999999999999</v>
      </c>
      <c r="C168" s="7">
        <f>ROUND((SUM(C161:C165)-MAX(C161:C165)-MIN(C161:C165))/3,3)</f>
        <v>1.002</v>
      </c>
      <c r="D168" s="7">
        <f>ROUND((SUM(D160:D164)-MAX(D160:D164)-MIN(D160:D164))/3,3)</f>
        <v>1</v>
      </c>
      <c r="E168" s="7">
        <f>ROUND((SUM(E160:E163)-MAX(E160:E163)-MIN(E160:E163))/2,3)</f>
        <v>1</v>
      </c>
      <c r="F168" s="7">
        <f>ROUND(SUM(F160:F162)/3,3)</f>
        <v>1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1</v>
      </c>
    </row>
    <row r="174" spans="1:6">
      <c r="A174" s="1" t="s">
        <v>45</v>
      </c>
      <c r="E174" s="3" t="s">
        <v>46</v>
      </c>
      <c r="F174" s="7">
        <f>ROUND(E168*F168*F172,3)</f>
        <v>1</v>
      </c>
    </row>
    <row r="175" spans="1:6">
      <c r="A175" s="1" t="s">
        <v>47</v>
      </c>
      <c r="E175" s="3" t="s">
        <v>48</v>
      </c>
      <c r="F175" s="7">
        <f>ROUND(D168*E168*F168*F172,3)</f>
        <v>1</v>
      </c>
    </row>
    <row r="176" spans="1:6">
      <c r="A176" s="1" t="s">
        <v>49</v>
      </c>
      <c r="E176" s="3" t="s">
        <v>50</v>
      </c>
      <c r="F176" s="7">
        <f>ROUND(C168*D168*E168*F168*F172,3)</f>
        <v>1.002</v>
      </c>
    </row>
    <row r="177" spans="1:6">
      <c r="E177" s="3"/>
      <c r="F177" s="7"/>
    </row>
    <row r="178" spans="1:6">
      <c r="A178" s="1" t="s">
        <v>0</v>
      </c>
    </row>
    <row r="179" spans="1:6">
      <c r="A179" s="13" t="s">
        <v>9</v>
      </c>
      <c r="B179" s="13"/>
      <c r="C179" s="13"/>
      <c r="D179" s="13"/>
      <c r="E179" s="13"/>
      <c r="F179" s="13"/>
    </row>
    <row r="180" spans="1:6">
      <c r="A180" s="13" t="s">
        <v>60</v>
      </c>
      <c r="B180" s="13"/>
      <c r="C180" s="13"/>
      <c r="D180" s="13"/>
      <c r="E180" s="13"/>
      <c r="F180" s="13"/>
    </row>
    <row r="181" spans="1:6">
      <c r="A181" s="13" t="s">
        <v>11</v>
      </c>
      <c r="B181" s="13"/>
      <c r="C181" s="13"/>
      <c r="D181" s="13"/>
      <c r="E181" s="13"/>
      <c r="F181" s="13"/>
    </row>
    <row r="182" spans="1:6">
      <c r="A182" s="13" t="s">
        <v>1</v>
      </c>
      <c r="B182" s="13"/>
      <c r="C182" s="13"/>
      <c r="D182" s="13"/>
      <c r="E182" s="13"/>
      <c r="F182" s="13"/>
    </row>
    <row r="184" spans="1:6">
      <c r="A184" s="2" t="s">
        <v>2</v>
      </c>
    </row>
    <row r="185" spans="1:6">
      <c r="A185" s="2" t="s">
        <v>3</v>
      </c>
    </row>
    <row r="186" spans="1:6">
      <c r="A186" s="4" t="s">
        <v>4</v>
      </c>
      <c r="B186" s="5" t="s">
        <v>5</v>
      </c>
      <c r="C186" s="5" t="s">
        <v>6</v>
      </c>
      <c r="D186" s="5" t="s">
        <v>7</v>
      </c>
      <c r="E186" s="5" t="s">
        <v>12</v>
      </c>
      <c r="F186" s="5" t="s">
        <v>13</v>
      </c>
    </row>
    <row r="187" spans="1:6">
      <c r="A187" s="2"/>
    </row>
    <row r="188" spans="1:6">
      <c r="A188" s="6" t="str">
        <f t="shared" ref="A188:A199" si="14">A99</f>
        <v>12/31/2008</v>
      </c>
      <c r="B188" s="10">
        <v>7022679</v>
      </c>
      <c r="C188" s="10">
        <v>9077603</v>
      </c>
      <c r="D188" s="10">
        <v>9934493</v>
      </c>
      <c r="E188" s="10">
        <v>10134403</v>
      </c>
      <c r="F188" s="10">
        <v>9956689</v>
      </c>
    </row>
    <row r="189" spans="1:6">
      <c r="A189" s="6" t="str">
        <f t="shared" si="14"/>
        <v>12/31/2009</v>
      </c>
      <c r="B189" s="10">
        <v>7779743</v>
      </c>
      <c r="C189" s="10">
        <v>10099033</v>
      </c>
      <c r="D189" s="10">
        <v>11097629</v>
      </c>
      <c r="E189" s="10">
        <v>11240763</v>
      </c>
      <c r="F189" s="10">
        <v>11328040</v>
      </c>
    </row>
    <row r="190" spans="1:6">
      <c r="A190" s="6" t="str">
        <f t="shared" si="14"/>
        <v>12/31/2010</v>
      </c>
      <c r="B190" s="10">
        <v>7445815</v>
      </c>
      <c r="C190" s="10">
        <v>9551391</v>
      </c>
      <c r="D190" s="10">
        <v>10645025</v>
      </c>
      <c r="E190" s="10">
        <v>10978237</v>
      </c>
      <c r="F190" s="10">
        <v>10993918</v>
      </c>
    </row>
    <row r="191" spans="1:6">
      <c r="A191" s="6" t="str">
        <f t="shared" si="14"/>
        <v>12/31/2011</v>
      </c>
      <c r="B191" s="10">
        <v>9504102</v>
      </c>
      <c r="C191" s="10">
        <v>10658747</v>
      </c>
      <c r="D191" s="10">
        <v>12068912</v>
      </c>
      <c r="E191" s="10">
        <v>13113631</v>
      </c>
      <c r="F191" s="10">
        <v>13151868</v>
      </c>
    </row>
    <row r="192" spans="1:6">
      <c r="A192" s="6" t="str">
        <f t="shared" si="14"/>
        <v>12/31/2012</v>
      </c>
      <c r="B192" s="10">
        <v>9007351</v>
      </c>
      <c r="C192" s="10">
        <v>11302441</v>
      </c>
      <c r="D192" s="10">
        <v>12300983</v>
      </c>
      <c r="E192" s="10">
        <v>12268054</v>
      </c>
      <c r="F192" s="10">
        <v>12422776</v>
      </c>
    </row>
    <row r="193" spans="1:6">
      <c r="A193" s="6" t="str">
        <f t="shared" si="14"/>
        <v>12/31/2013</v>
      </c>
      <c r="B193" s="10">
        <v>8839351</v>
      </c>
      <c r="C193" s="10">
        <v>11576404</v>
      </c>
      <c r="D193" s="10">
        <v>13053252</v>
      </c>
      <c r="E193" s="10">
        <v>13211342</v>
      </c>
      <c r="F193" s="10">
        <v>13305318</v>
      </c>
    </row>
    <row r="194" spans="1:6">
      <c r="A194" s="6" t="str">
        <f t="shared" si="14"/>
        <v>12/31/2014</v>
      </c>
      <c r="B194" s="10">
        <v>10242965</v>
      </c>
      <c r="C194" s="10">
        <v>12782096</v>
      </c>
      <c r="D194" s="10">
        <v>14175795</v>
      </c>
      <c r="E194" s="10">
        <v>14697787</v>
      </c>
      <c r="F194" s="10">
        <v>14705291</v>
      </c>
    </row>
    <row r="195" spans="1:6">
      <c r="A195" s="6" t="str">
        <f t="shared" si="14"/>
        <v>12/31/2015</v>
      </c>
      <c r="B195" s="10">
        <v>10791700</v>
      </c>
      <c r="C195" s="10">
        <v>15309738</v>
      </c>
      <c r="D195" s="10">
        <v>16851661</v>
      </c>
      <c r="E195" s="10">
        <v>17633108</v>
      </c>
      <c r="F195" s="10">
        <v>17944171</v>
      </c>
    </row>
    <row r="196" spans="1:6">
      <c r="A196" s="6" t="str">
        <f t="shared" si="14"/>
        <v>12/31/2016</v>
      </c>
      <c r="B196" s="10">
        <v>14545464</v>
      </c>
      <c r="C196" s="10">
        <v>18174119</v>
      </c>
      <c r="D196" s="10">
        <v>21977151</v>
      </c>
      <c r="E196" s="10">
        <v>24402774</v>
      </c>
      <c r="F196" s="10"/>
    </row>
    <row r="197" spans="1:6">
      <c r="A197" s="6" t="str">
        <f t="shared" si="14"/>
        <v>12/31/2017</v>
      </c>
      <c r="B197" s="10">
        <v>15994132</v>
      </c>
      <c r="C197" s="10">
        <v>20861389</v>
      </c>
      <c r="D197" s="10">
        <v>23886088</v>
      </c>
      <c r="E197" s="10"/>
      <c r="F197" s="10"/>
    </row>
    <row r="198" spans="1:6">
      <c r="A198" s="6" t="str">
        <f t="shared" si="14"/>
        <v>12/31/2018</v>
      </c>
      <c r="B198" s="10">
        <v>16819517</v>
      </c>
      <c r="C198" s="10">
        <v>22226788</v>
      </c>
      <c r="D198" s="10"/>
      <c r="E198" s="10"/>
      <c r="F198" s="10"/>
    </row>
    <row r="199" spans="1:6">
      <c r="A199" s="6" t="str">
        <f t="shared" si="14"/>
        <v>12/31/2019</v>
      </c>
      <c r="B199" s="10">
        <v>18517053</v>
      </c>
      <c r="C199" s="10"/>
      <c r="D199" s="10"/>
      <c r="E199" s="10"/>
      <c r="F199" s="10"/>
    </row>
    <row r="200" spans="1:6">
      <c r="B200" s="1" t="s">
        <v>57</v>
      </c>
    </row>
    <row r="201" spans="1:6">
      <c r="D201" s="1" t="s">
        <v>14</v>
      </c>
    </row>
    <row r="202" spans="1:6">
      <c r="A202" s="2" t="s">
        <v>2</v>
      </c>
    </row>
    <row r="203" spans="1:6">
      <c r="A203" s="2" t="s">
        <v>3</v>
      </c>
    </row>
    <row r="204" spans="1:6">
      <c r="A204" s="4" t="s">
        <v>4</v>
      </c>
      <c r="C204" s="8" t="s">
        <v>15</v>
      </c>
      <c r="D204" s="8" t="s">
        <v>16</v>
      </c>
      <c r="E204" s="8" t="s">
        <v>17</v>
      </c>
      <c r="F204" s="8" t="s">
        <v>18</v>
      </c>
    </row>
    <row r="205" spans="1:6">
      <c r="A205" s="6" t="str">
        <f>A188</f>
        <v>12/31/2008</v>
      </c>
      <c r="C205" s="7">
        <f>ROUND(C188/B188,3)</f>
        <v>1.2929999999999999</v>
      </c>
      <c r="D205" s="7">
        <f>ROUND(D188/C188,3)</f>
        <v>1.0940000000000001</v>
      </c>
      <c r="E205" s="7">
        <f>ROUND(E188/D188,3)</f>
        <v>1.02</v>
      </c>
      <c r="F205" s="7">
        <f>ROUND(F188/E188,3)</f>
        <v>0.98199999999999998</v>
      </c>
    </row>
    <row r="206" spans="1:6">
      <c r="A206" s="6" t="str">
        <f t="shared" ref="A206:A215" si="15">A189</f>
        <v>12/31/2009</v>
      </c>
      <c r="C206" s="7">
        <f t="shared" ref="C206:F215" si="16">ROUND(C189/B189,3)</f>
        <v>1.298</v>
      </c>
      <c r="D206" s="7">
        <f t="shared" si="16"/>
        <v>1.099</v>
      </c>
      <c r="E206" s="7">
        <f t="shared" si="16"/>
        <v>1.0129999999999999</v>
      </c>
      <c r="F206" s="7">
        <f t="shared" si="16"/>
        <v>1.008</v>
      </c>
    </row>
    <row r="207" spans="1:6">
      <c r="A207" s="6" t="str">
        <f t="shared" si="15"/>
        <v>12/31/2010</v>
      </c>
      <c r="C207" s="7">
        <f t="shared" si="16"/>
        <v>1.2829999999999999</v>
      </c>
      <c r="D207" s="7">
        <f t="shared" si="16"/>
        <v>1.1140000000000001</v>
      </c>
      <c r="E207" s="7">
        <f t="shared" si="16"/>
        <v>1.0309999999999999</v>
      </c>
      <c r="F207" s="7">
        <f t="shared" si="16"/>
        <v>1.0009999999999999</v>
      </c>
    </row>
    <row r="208" spans="1:6">
      <c r="A208" s="6" t="str">
        <f t="shared" si="15"/>
        <v>12/31/2011</v>
      </c>
      <c r="C208" s="7">
        <f t="shared" si="16"/>
        <v>1.121</v>
      </c>
      <c r="D208" s="7">
        <f t="shared" si="16"/>
        <v>1.1319999999999999</v>
      </c>
      <c r="E208" s="7">
        <f t="shared" si="16"/>
        <v>1.087</v>
      </c>
      <c r="F208" s="7">
        <f t="shared" si="16"/>
        <v>1.0029999999999999</v>
      </c>
    </row>
    <row r="209" spans="1:6">
      <c r="A209" s="6" t="str">
        <f t="shared" si="15"/>
        <v>12/31/2012</v>
      </c>
      <c r="C209" s="7">
        <f t="shared" si="16"/>
        <v>1.2549999999999999</v>
      </c>
      <c r="D209" s="7">
        <f t="shared" si="16"/>
        <v>1.0880000000000001</v>
      </c>
      <c r="E209" s="7">
        <f t="shared" si="16"/>
        <v>0.997</v>
      </c>
      <c r="F209" s="7">
        <f t="shared" si="16"/>
        <v>1.0129999999999999</v>
      </c>
    </row>
    <row r="210" spans="1:6">
      <c r="A210" s="6" t="str">
        <f t="shared" si="15"/>
        <v>12/31/2013</v>
      </c>
      <c r="C210" s="7">
        <f t="shared" si="16"/>
        <v>1.31</v>
      </c>
      <c r="D210" s="7">
        <f t="shared" si="16"/>
        <v>1.1279999999999999</v>
      </c>
      <c r="E210" s="7">
        <f t="shared" si="16"/>
        <v>1.012</v>
      </c>
      <c r="F210" s="7">
        <f t="shared" si="16"/>
        <v>1.0069999999999999</v>
      </c>
    </row>
    <row r="211" spans="1:6">
      <c r="A211" s="6" t="str">
        <f t="shared" si="15"/>
        <v>12/31/2014</v>
      </c>
      <c r="C211" s="7">
        <f t="shared" si="16"/>
        <v>1.248</v>
      </c>
      <c r="D211" s="7">
        <f t="shared" si="16"/>
        <v>1.109</v>
      </c>
      <c r="E211" s="7">
        <f t="shared" si="16"/>
        <v>1.0369999999999999</v>
      </c>
      <c r="F211" s="7">
        <f t="shared" si="16"/>
        <v>1.0009999999999999</v>
      </c>
    </row>
    <row r="212" spans="1:6">
      <c r="A212" s="6" t="str">
        <f t="shared" si="15"/>
        <v>12/31/2015</v>
      </c>
      <c r="C212" s="7">
        <f t="shared" si="16"/>
        <v>1.419</v>
      </c>
      <c r="D212" s="7">
        <f t="shared" si="16"/>
        <v>1.101</v>
      </c>
      <c r="E212" s="7">
        <f t="shared" si="16"/>
        <v>1.046</v>
      </c>
      <c r="F212" s="7">
        <f t="shared" si="16"/>
        <v>1.018</v>
      </c>
    </row>
    <row r="213" spans="1:6">
      <c r="A213" s="6" t="str">
        <f t="shared" si="15"/>
        <v>12/31/2016</v>
      </c>
      <c r="C213" s="7">
        <f t="shared" si="16"/>
        <v>1.2490000000000001</v>
      </c>
      <c r="D213" s="7">
        <f t="shared" si="16"/>
        <v>1.2090000000000001</v>
      </c>
      <c r="E213" s="7">
        <f t="shared" si="16"/>
        <v>1.1100000000000001</v>
      </c>
    </row>
    <row r="214" spans="1:6">
      <c r="A214" s="6" t="str">
        <f t="shared" si="15"/>
        <v>12/31/2017</v>
      </c>
      <c r="C214" s="7">
        <f t="shared" si="16"/>
        <v>1.304</v>
      </c>
      <c r="D214" s="7">
        <f t="shared" si="16"/>
        <v>1.145</v>
      </c>
    </row>
    <row r="215" spans="1:6">
      <c r="A215" s="6" t="str">
        <f t="shared" si="15"/>
        <v>12/31/2018</v>
      </c>
      <c r="C215" s="7">
        <f t="shared" si="16"/>
        <v>1.321</v>
      </c>
    </row>
    <row r="217" spans="1:6">
      <c r="A217" s="1" t="s">
        <v>19</v>
      </c>
      <c r="C217" s="7">
        <f>ROUND((SUM(C211:C215)-MAX(C211:C215)-MIN(C211:C215))/3,3)</f>
        <v>1.2909999999999999</v>
      </c>
      <c r="D217" s="7">
        <f>ROUND((SUM(D210:D214)-MAX(D210:D214)-MIN(D210:D214))/3,3)</f>
        <v>1.127</v>
      </c>
      <c r="E217" s="7">
        <f>ROUND((SUM(E209:E213)-MAX(E209:E213)-MIN(E209:E213))/3,3)</f>
        <v>1.032</v>
      </c>
      <c r="F217" s="7">
        <f>ROUND((SUM(F208:F212)-MAX(F208:F212)-MIN(F208:F212))/3,3)</f>
        <v>1.008</v>
      </c>
    </row>
    <row r="218" spans="1:6">
      <c r="A218" s="1" t="s">
        <v>20</v>
      </c>
    </row>
    <row r="220" spans="1:6">
      <c r="C220" s="1" t="s">
        <v>8</v>
      </c>
    </row>
    <row r="221" spans="1:6">
      <c r="A221" s="1" t="s">
        <v>21</v>
      </c>
      <c r="E221" s="3" t="s">
        <v>22</v>
      </c>
      <c r="F221" s="7">
        <f>ROUND(F261*E257*D257*C257*B257,3)</f>
        <v>1.0009999999999999</v>
      </c>
    </row>
    <row r="222" spans="1:6">
      <c r="A222" s="1" t="s">
        <v>23</v>
      </c>
      <c r="E222" s="3" t="s">
        <v>24</v>
      </c>
      <c r="F222" s="7">
        <f>ROUND(F261*E257*D257*C257*B257*F217,3)</f>
        <v>1.0089999999999999</v>
      </c>
    </row>
    <row r="223" spans="1:6">
      <c r="A223" s="1" t="s">
        <v>25</v>
      </c>
      <c r="E223" s="3" t="s">
        <v>26</v>
      </c>
      <c r="F223" s="7">
        <f>ROUND(F261*E257*D257*C257*B257*F217*E217,3)</f>
        <v>1.0409999999999999</v>
      </c>
    </row>
    <row r="224" spans="1:6">
      <c r="A224" s="1" t="s">
        <v>27</v>
      </c>
      <c r="E224" s="3" t="s">
        <v>28</v>
      </c>
      <c r="F224" s="7">
        <f>ROUND(F261*E257*D257*C257*B257*F217*E217*D217,3)</f>
        <v>1.1739999999999999</v>
      </c>
    </row>
    <row r="225" spans="1:6">
      <c r="A225" s="1" t="s">
        <v>29</v>
      </c>
      <c r="E225" s="3" t="s">
        <v>30</v>
      </c>
      <c r="F225" s="7">
        <f>ROUND(F261*E257*D257*C257*B257*F217*E217*D217*C217,3)</f>
        <v>1.5149999999999999</v>
      </c>
    </row>
    <row r="227" spans="1:6">
      <c r="A227" s="1" t="s">
        <v>0</v>
      </c>
    </row>
    <row r="228" spans="1:6">
      <c r="A228" s="13" t="s">
        <v>9</v>
      </c>
      <c r="B228" s="13"/>
      <c r="C228" s="13"/>
      <c r="D228" s="13"/>
      <c r="E228" s="13"/>
      <c r="F228" s="13"/>
    </row>
    <row r="229" spans="1:6">
      <c r="A229" s="13" t="s">
        <v>60</v>
      </c>
      <c r="B229" s="13"/>
      <c r="C229" s="13"/>
      <c r="D229" s="13"/>
      <c r="E229" s="13"/>
      <c r="F229" s="13"/>
    </row>
    <row r="230" spans="1:6">
      <c r="A230" s="13" t="s">
        <v>11</v>
      </c>
      <c r="B230" s="13"/>
      <c r="C230" s="13"/>
      <c r="D230" s="13"/>
      <c r="E230" s="13"/>
      <c r="F230" s="13"/>
    </row>
    <row r="231" spans="1:6">
      <c r="A231" s="13" t="s">
        <v>1</v>
      </c>
      <c r="B231" s="13"/>
      <c r="C231" s="13"/>
      <c r="D231" s="13"/>
      <c r="E231" s="13"/>
      <c r="F231" s="13"/>
    </row>
    <row r="233" spans="1:6">
      <c r="A233" s="2" t="s">
        <v>2</v>
      </c>
    </row>
    <row r="234" spans="1:6">
      <c r="A234" s="2" t="s">
        <v>3</v>
      </c>
    </row>
    <row r="235" spans="1:6">
      <c r="A235" s="4" t="s">
        <v>4</v>
      </c>
      <c r="B235" s="5" t="s">
        <v>31</v>
      </c>
      <c r="C235" s="5" t="s">
        <v>32</v>
      </c>
      <c r="D235" s="5" t="s">
        <v>33</v>
      </c>
      <c r="E235" s="5" t="s">
        <v>34</v>
      </c>
      <c r="F235" s="5" t="s">
        <v>35</v>
      </c>
    </row>
    <row r="236" spans="1:6">
      <c r="A236" s="2"/>
    </row>
    <row r="237" spans="1:6">
      <c r="A237" s="6" t="str">
        <f>A205</f>
        <v>12/31/2008</v>
      </c>
      <c r="B237" s="10">
        <v>10162858</v>
      </c>
      <c r="C237" s="10">
        <v>10148897</v>
      </c>
      <c r="D237" s="10">
        <v>10143660</v>
      </c>
      <c r="E237" s="10">
        <v>10143660</v>
      </c>
      <c r="F237" s="10">
        <v>10143660</v>
      </c>
    </row>
    <row r="238" spans="1:6">
      <c r="A238" s="6" t="str">
        <f t="shared" ref="A238:A243" si="17">A189</f>
        <v>12/31/2009</v>
      </c>
      <c r="B238" s="10">
        <v>11522568</v>
      </c>
      <c r="C238" s="10">
        <v>11509203</v>
      </c>
      <c r="D238" s="10">
        <v>11557015</v>
      </c>
      <c r="E238" s="10">
        <v>11557015</v>
      </c>
      <c r="F238" s="10">
        <v>11545910</v>
      </c>
    </row>
    <row r="239" spans="1:6">
      <c r="A239" s="6" t="str">
        <f t="shared" si="17"/>
        <v>12/31/2010</v>
      </c>
      <c r="B239" s="10">
        <v>11041400</v>
      </c>
      <c r="C239" s="10">
        <v>11017516</v>
      </c>
      <c r="D239" s="10">
        <v>10948246</v>
      </c>
      <c r="E239" s="10">
        <v>10923246</v>
      </c>
      <c r="F239" s="10">
        <v>10923246</v>
      </c>
    </row>
    <row r="240" spans="1:6">
      <c r="A240" s="6" t="str">
        <f t="shared" si="17"/>
        <v>12/31/2011</v>
      </c>
      <c r="B240" s="10">
        <v>13117648</v>
      </c>
      <c r="C240" s="10">
        <v>13032408</v>
      </c>
      <c r="D240" s="10">
        <v>13057613</v>
      </c>
      <c r="E240" s="10">
        <v>13124906</v>
      </c>
      <c r="F240" s="10"/>
    </row>
    <row r="241" spans="1:6">
      <c r="A241" s="6" t="str">
        <f t="shared" si="17"/>
        <v>12/31/2012</v>
      </c>
      <c r="B241" s="10">
        <v>12562283</v>
      </c>
      <c r="C241" s="10">
        <v>12519207</v>
      </c>
      <c r="D241" s="10">
        <v>12502369</v>
      </c>
      <c r="E241" s="10"/>
      <c r="F241" s="10"/>
    </row>
    <row r="242" spans="1:6">
      <c r="A242" s="6" t="str">
        <f t="shared" si="17"/>
        <v>12/31/2013</v>
      </c>
      <c r="B242" s="10">
        <v>13372150</v>
      </c>
      <c r="C242" s="10">
        <v>13427076</v>
      </c>
      <c r="D242" s="10"/>
      <c r="E242" s="10"/>
      <c r="F242" s="10"/>
    </row>
    <row r="243" spans="1:6">
      <c r="A243" s="6" t="str">
        <f t="shared" si="17"/>
        <v>12/31/2014</v>
      </c>
      <c r="B243" s="10">
        <v>14718143</v>
      </c>
      <c r="C243" s="10"/>
      <c r="D243" s="10"/>
      <c r="E243" s="10"/>
      <c r="F243" s="10"/>
    </row>
    <row r="245" spans="1:6">
      <c r="D245" s="1" t="s">
        <v>14</v>
      </c>
    </row>
    <row r="246" spans="1:6">
      <c r="A246" s="2" t="s">
        <v>2</v>
      </c>
    </row>
    <row r="247" spans="1:6">
      <c r="A247" s="2" t="s">
        <v>3</v>
      </c>
    </row>
    <row r="248" spans="1:6">
      <c r="A248" s="4" t="s">
        <v>4</v>
      </c>
      <c r="B248" s="8" t="s">
        <v>36</v>
      </c>
      <c r="C248" s="8" t="s">
        <v>37</v>
      </c>
      <c r="D248" s="8" t="s">
        <v>38</v>
      </c>
      <c r="E248" s="8" t="s">
        <v>39</v>
      </c>
      <c r="F248" s="8" t="s">
        <v>40</v>
      </c>
    </row>
    <row r="249" spans="1:6">
      <c r="A249" s="6" t="str">
        <f t="shared" ref="A249:A255" si="18">A237</f>
        <v>12/31/2008</v>
      </c>
      <c r="B249" s="7">
        <f t="shared" ref="B249:B255" si="19">ROUND(B237/F188,3)</f>
        <v>1.0209999999999999</v>
      </c>
      <c r="C249" s="7">
        <f>ROUND(C237/B237,3)</f>
        <v>0.999</v>
      </c>
      <c r="D249" s="7">
        <f>ROUND(D237/C237,3)</f>
        <v>0.999</v>
      </c>
      <c r="E249" s="7">
        <f>ROUND(E237/D237,3)</f>
        <v>1</v>
      </c>
      <c r="F249" s="7">
        <f>ROUND(F237/E237,3)</f>
        <v>1</v>
      </c>
    </row>
    <row r="250" spans="1:6">
      <c r="A250" s="6" t="str">
        <f t="shared" si="18"/>
        <v>12/31/2009</v>
      </c>
      <c r="B250" s="7">
        <f t="shared" si="19"/>
        <v>1.0169999999999999</v>
      </c>
      <c r="C250" s="7">
        <f t="shared" ref="C250:E254" si="20">ROUND(C238/B238,3)</f>
        <v>0.999</v>
      </c>
      <c r="D250" s="7">
        <f t="shared" si="20"/>
        <v>1.004</v>
      </c>
      <c r="E250" s="7">
        <f t="shared" si="20"/>
        <v>1</v>
      </c>
      <c r="F250" s="7">
        <f>ROUND(F238/E238,3)</f>
        <v>0.999</v>
      </c>
    </row>
    <row r="251" spans="1:6">
      <c r="A251" s="6" t="str">
        <f t="shared" si="18"/>
        <v>12/31/2010</v>
      </c>
      <c r="B251" s="7">
        <f t="shared" si="19"/>
        <v>1.004</v>
      </c>
      <c r="C251" s="7">
        <f t="shared" si="20"/>
        <v>0.998</v>
      </c>
      <c r="D251" s="7">
        <f t="shared" si="20"/>
        <v>0.99399999999999999</v>
      </c>
      <c r="E251" s="7">
        <f t="shared" si="20"/>
        <v>0.998</v>
      </c>
      <c r="F251" s="7">
        <f>ROUND(F239/E239,3)</f>
        <v>1</v>
      </c>
    </row>
    <row r="252" spans="1:6">
      <c r="A252" s="6" t="str">
        <f t="shared" si="18"/>
        <v>12/31/2011</v>
      </c>
      <c r="B252" s="7">
        <f t="shared" si="19"/>
        <v>0.997</v>
      </c>
      <c r="C252" s="7">
        <f t="shared" si="20"/>
        <v>0.99399999999999999</v>
      </c>
      <c r="D252" s="7">
        <f t="shared" si="20"/>
        <v>1.002</v>
      </c>
      <c r="E252" s="7">
        <f t="shared" si="20"/>
        <v>1.0049999999999999</v>
      </c>
    </row>
    <row r="253" spans="1:6">
      <c r="A253" s="6" t="str">
        <f t="shared" si="18"/>
        <v>12/31/2012</v>
      </c>
      <c r="B253" s="7">
        <f t="shared" si="19"/>
        <v>1.0109999999999999</v>
      </c>
      <c r="C253" s="7">
        <f t="shared" si="20"/>
        <v>0.997</v>
      </c>
      <c r="D253" s="7">
        <f t="shared" si="20"/>
        <v>0.999</v>
      </c>
    </row>
    <row r="254" spans="1:6">
      <c r="A254" s="6" t="str">
        <f t="shared" si="18"/>
        <v>12/31/2013</v>
      </c>
      <c r="B254" s="7">
        <f t="shared" si="19"/>
        <v>1.0049999999999999</v>
      </c>
      <c r="C254" s="7">
        <f t="shared" si="20"/>
        <v>1.004</v>
      </c>
    </row>
    <row r="255" spans="1:6">
      <c r="A255" s="6" t="str">
        <f t="shared" si="18"/>
        <v>12/31/2014</v>
      </c>
      <c r="B255" s="7">
        <f t="shared" si="19"/>
        <v>1.0009999999999999</v>
      </c>
    </row>
    <row r="257" spans="1:6">
      <c r="A257" s="1" t="s">
        <v>19</v>
      </c>
      <c r="B257" s="7">
        <f>ROUND((SUM(B251:B255)-MAX(B251:B255)-MIN(B251:B255))/3,3)</f>
        <v>1.0029999999999999</v>
      </c>
      <c r="C257" s="7">
        <f>ROUND((SUM(C250:C254)-MAX(C250:C254)-MIN(C250:C254))/3,3)</f>
        <v>0.998</v>
      </c>
      <c r="D257" s="7">
        <f>ROUND((SUM(D249:D253)-MAX(D249:D253)-MIN(D249:D253))/3,3)</f>
        <v>1</v>
      </c>
      <c r="E257" s="7">
        <f>ROUND((SUM(E249:E252)-MAX(E249:E252)-MIN(E249:E252))/2,3)</f>
        <v>1</v>
      </c>
      <c r="F257" s="7">
        <f>ROUND(SUM(F249:F251)/3,3)</f>
        <v>1</v>
      </c>
    </row>
    <row r="258" spans="1:6">
      <c r="A258" s="1" t="s">
        <v>20</v>
      </c>
    </row>
    <row r="260" spans="1:6">
      <c r="C260" s="1" t="s">
        <v>8</v>
      </c>
      <c r="F260" s="7"/>
    </row>
    <row r="261" spans="1:6">
      <c r="A261" s="1" t="s">
        <v>41</v>
      </c>
      <c r="E261" s="3" t="s">
        <v>42</v>
      </c>
      <c r="F261" s="7">
        <v>1</v>
      </c>
    </row>
    <row r="262" spans="1:6">
      <c r="A262" s="1" t="s">
        <v>43</v>
      </c>
      <c r="E262" s="3" t="s">
        <v>44</v>
      </c>
      <c r="F262" s="7">
        <f>ROUND(F257*F261,3)</f>
        <v>1</v>
      </c>
    </row>
    <row r="263" spans="1:6">
      <c r="A263" s="1" t="s">
        <v>45</v>
      </c>
      <c r="E263" s="3" t="s">
        <v>46</v>
      </c>
      <c r="F263" s="7">
        <f>ROUND(E257*F257*F261,3)</f>
        <v>1</v>
      </c>
    </row>
    <row r="264" spans="1:6">
      <c r="A264" s="1" t="s">
        <v>47</v>
      </c>
      <c r="E264" s="3" t="s">
        <v>48</v>
      </c>
      <c r="F264" s="7">
        <f>ROUND(D257*E257*F257*F261,3)</f>
        <v>1</v>
      </c>
    </row>
    <row r="265" spans="1:6">
      <c r="A265" s="1" t="s">
        <v>49</v>
      </c>
      <c r="E265" s="3" t="s">
        <v>50</v>
      </c>
      <c r="F265" s="7">
        <f>ROUND(C257*D257*E257*F257*F261,3)</f>
        <v>0.998</v>
      </c>
    </row>
    <row r="266" spans="1:6">
      <c r="E266" s="3"/>
      <c r="F266" s="7"/>
    </row>
    <row r="267" spans="1:6">
      <c r="A267" s="1" t="s">
        <v>0</v>
      </c>
    </row>
    <row r="268" spans="1:6">
      <c r="A268" s="13" t="s">
        <v>9</v>
      </c>
      <c r="B268" s="13"/>
      <c r="C268" s="13"/>
      <c r="D268" s="13"/>
      <c r="E268" s="13"/>
      <c r="F268" s="13"/>
    </row>
    <row r="269" spans="1:6">
      <c r="A269" s="13" t="s">
        <v>60</v>
      </c>
      <c r="B269" s="13"/>
      <c r="C269" s="13"/>
      <c r="D269" s="13"/>
      <c r="E269" s="13"/>
      <c r="F269" s="13"/>
    </row>
    <row r="270" spans="1:6">
      <c r="A270" s="13" t="s">
        <v>58</v>
      </c>
      <c r="B270" s="13"/>
      <c r="C270" s="13"/>
      <c r="D270" s="13"/>
      <c r="E270" s="13"/>
      <c r="F270" s="13"/>
    </row>
    <row r="271" spans="1:6">
      <c r="A271" s="13" t="s">
        <v>1</v>
      </c>
      <c r="B271" s="13"/>
      <c r="C271" s="13"/>
      <c r="D271" s="13"/>
      <c r="E271" s="13"/>
      <c r="F271" s="13"/>
    </row>
    <row r="273" spans="1:6">
      <c r="A273" s="2" t="s">
        <v>2</v>
      </c>
    </row>
    <row r="274" spans="1:6">
      <c r="A274" s="2" t="s">
        <v>3</v>
      </c>
    </row>
    <row r="275" spans="1:6">
      <c r="A275" s="4" t="s">
        <v>4</v>
      </c>
      <c r="B275" s="5" t="s">
        <v>5</v>
      </c>
      <c r="C275" s="5" t="s">
        <v>6</v>
      </c>
      <c r="D275" s="5" t="s">
        <v>7</v>
      </c>
      <c r="E275" s="5" t="s">
        <v>12</v>
      </c>
      <c r="F275" s="5" t="s">
        <v>13</v>
      </c>
    </row>
    <row r="276" spans="1:6">
      <c r="A276" s="2"/>
    </row>
    <row r="277" spans="1:6">
      <c r="A277" s="6" t="str">
        <f>A188</f>
        <v>12/31/2008</v>
      </c>
      <c r="B277" s="10">
        <v>3465515</v>
      </c>
      <c r="C277" s="10">
        <v>4894353</v>
      </c>
      <c r="D277" s="10">
        <v>5587359</v>
      </c>
      <c r="E277" s="10">
        <v>6138307</v>
      </c>
      <c r="F277" s="10">
        <v>6264734</v>
      </c>
    </row>
    <row r="278" spans="1:6">
      <c r="A278" s="6" t="str">
        <f t="shared" ref="A278:A288" si="21">A189</f>
        <v>12/31/2009</v>
      </c>
      <c r="B278" s="10">
        <v>3040325</v>
      </c>
      <c r="C278" s="10">
        <v>4842137</v>
      </c>
      <c r="D278" s="10">
        <v>5321743</v>
      </c>
      <c r="E278" s="10">
        <v>5381287</v>
      </c>
      <c r="F278" s="10">
        <v>5257734</v>
      </c>
    </row>
    <row r="279" spans="1:6">
      <c r="A279" s="6" t="str">
        <f t="shared" si="21"/>
        <v>12/31/2010</v>
      </c>
      <c r="B279" s="10">
        <v>3166894</v>
      </c>
      <c r="C279" s="10">
        <v>4717182</v>
      </c>
      <c r="D279" s="10">
        <v>4996433</v>
      </c>
      <c r="E279" s="10">
        <v>4961896</v>
      </c>
      <c r="F279" s="10">
        <v>4824060</v>
      </c>
    </row>
    <row r="280" spans="1:6">
      <c r="A280" s="6" t="str">
        <f t="shared" si="21"/>
        <v>12/31/2011</v>
      </c>
      <c r="B280" s="10">
        <v>3279917</v>
      </c>
      <c r="C280" s="10">
        <v>4447436</v>
      </c>
      <c r="D280" s="10">
        <v>5264909</v>
      </c>
      <c r="E280" s="10">
        <v>5334605</v>
      </c>
      <c r="F280" s="10">
        <v>5360160</v>
      </c>
    </row>
    <row r="281" spans="1:6">
      <c r="A281" s="6" t="str">
        <f t="shared" si="21"/>
        <v>12/31/2012</v>
      </c>
      <c r="B281" s="10">
        <v>2727626</v>
      </c>
      <c r="C281" s="10">
        <v>3926304</v>
      </c>
      <c r="D281" s="10">
        <v>5334799</v>
      </c>
      <c r="E281" s="10">
        <v>5654411</v>
      </c>
      <c r="F281" s="10">
        <v>5429226</v>
      </c>
    </row>
    <row r="282" spans="1:6">
      <c r="A282" s="6" t="str">
        <f t="shared" si="21"/>
        <v>12/31/2013</v>
      </c>
      <c r="B282" s="10">
        <v>3937649</v>
      </c>
      <c r="C282" s="10">
        <v>5352155</v>
      </c>
      <c r="D282" s="10">
        <v>6410364</v>
      </c>
      <c r="E282" s="10">
        <v>6483401</v>
      </c>
      <c r="F282" s="10">
        <v>6734820</v>
      </c>
    </row>
    <row r="283" spans="1:6">
      <c r="A283" s="6" t="str">
        <f t="shared" si="21"/>
        <v>12/31/2014</v>
      </c>
      <c r="B283" s="10">
        <v>2401000</v>
      </c>
      <c r="C283" s="10">
        <v>3748626</v>
      </c>
      <c r="D283" s="10">
        <v>4036540</v>
      </c>
      <c r="E283" s="10">
        <v>4497226</v>
      </c>
      <c r="F283" s="10">
        <v>4433318</v>
      </c>
    </row>
    <row r="284" spans="1:6">
      <c r="A284" s="6" t="str">
        <f t="shared" si="21"/>
        <v>12/31/2015</v>
      </c>
      <c r="B284" s="10">
        <v>3634365</v>
      </c>
      <c r="C284" s="10">
        <v>4803465</v>
      </c>
      <c r="D284" s="10">
        <v>5940132</v>
      </c>
      <c r="E284" s="10">
        <v>6282450</v>
      </c>
      <c r="F284" s="10">
        <v>6379059</v>
      </c>
    </row>
    <row r="285" spans="1:6">
      <c r="A285" s="6" t="str">
        <f t="shared" si="21"/>
        <v>12/31/2016</v>
      </c>
      <c r="B285" s="10">
        <v>3755374</v>
      </c>
      <c r="C285" s="10">
        <v>5669105</v>
      </c>
      <c r="D285" s="10">
        <v>7426521</v>
      </c>
      <c r="E285" s="10">
        <v>8259244</v>
      </c>
      <c r="F285" s="10"/>
    </row>
    <row r="286" spans="1:6">
      <c r="A286" s="6" t="str">
        <f t="shared" si="21"/>
        <v>12/31/2017</v>
      </c>
      <c r="B286" s="10">
        <v>4611545</v>
      </c>
      <c r="C286" s="10">
        <v>7196817</v>
      </c>
      <c r="D286" s="10">
        <v>8445129</v>
      </c>
      <c r="E286" s="10"/>
      <c r="F286" s="10"/>
    </row>
    <row r="287" spans="1:6">
      <c r="A287" s="6" t="str">
        <f t="shared" si="21"/>
        <v>12/31/2018</v>
      </c>
      <c r="B287" s="10">
        <v>4413885</v>
      </c>
      <c r="C287" s="10">
        <v>6581743</v>
      </c>
      <c r="D287" s="10"/>
      <c r="E287" s="10"/>
      <c r="F287" s="10"/>
    </row>
    <row r="288" spans="1:6">
      <c r="A288" s="6" t="str">
        <f t="shared" si="21"/>
        <v>12/31/2019</v>
      </c>
      <c r="B288" s="10">
        <v>5276294</v>
      </c>
      <c r="C288" s="10"/>
      <c r="D288" s="10"/>
      <c r="E288" s="10"/>
      <c r="F288" s="10"/>
    </row>
    <row r="289" spans="1:6">
      <c r="B289" s="1" t="s">
        <v>57</v>
      </c>
    </row>
    <row r="290" spans="1:6">
      <c r="D290" s="1" t="s">
        <v>14</v>
      </c>
    </row>
    <row r="291" spans="1:6">
      <c r="A291" s="2" t="s">
        <v>2</v>
      </c>
    </row>
    <row r="292" spans="1:6">
      <c r="A292" s="2" t="s">
        <v>3</v>
      </c>
    </row>
    <row r="293" spans="1:6">
      <c r="A293" s="4" t="s">
        <v>4</v>
      </c>
      <c r="C293" s="8" t="s">
        <v>15</v>
      </c>
      <c r="D293" s="8" t="s">
        <v>16</v>
      </c>
      <c r="E293" s="8" t="s">
        <v>17</v>
      </c>
      <c r="F293" s="8" t="s">
        <v>18</v>
      </c>
    </row>
    <row r="294" spans="1:6">
      <c r="A294" s="6" t="str">
        <f>A277</f>
        <v>12/31/2008</v>
      </c>
      <c r="C294" s="7">
        <f>ROUND(C277/B277,3)</f>
        <v>1.4119999999999999</v>
      </c>
      <c r="D294" s="7">
        <f>ROUND(D277/C277,3)</f>
        <v>1.1419999999999999</v>
      </c>
      <c r="E294" s="7">
        <f>ROUND(E277/D277,3)</f>
        <v>1.099</v>
      </c>
      <c r="F294" s="7">
        <f>ROUND(F277/E277,3)</f>
        <v>1.0209999999999999</v>
      </c>
    </row>
    <row r="295" spans="1:6">
      <c r="A295" s="6" t="str">
        <f t="shared" ref="A295:A304" si="22">A278</f>
        <v>12/31/2009</v>
      </c>
      <c r="C295" s="7">
        <f t="shared" ref="C295:F304" si="23">ROUND(C278/B278,3)</f>
        <v>1.593</v>
      </c>
      <c r="D295" s="7">
        <f t="shared" si="23"/>
        <v>1.099</v>
      </c>
      <c r="E295" s="7">
        <f t="shared" si="23"/>
        <v>1.0109999999999999</v>
      </c>
      <c r="F295" s="7">
        <f t="shared" si="23"/>
        <v>0.97699999999999998</v>
      </c>
    </row>
    <row r="296" spans="1:6">
      <c r="A296" s="6" t="str">
        <f t="shared" si="22"/>
        <v>12/31/2010</v>
      </c>
      <c r="C296" s="7">
        <f t="shared" si="23"/>
        <v>1.49</v>
      </c>
      <c r="D296" s="7">
        <f t="shared" si="23"/>
        <v>1.0589999999999999</v>
      </c>
      <c r="E296" s="7">
        <f t="shared" si="23"/>
        <v>0.99299999999999999</v>
      </c>
      <c r="F296" s="7">
        <f t="shared" si="23"/>
        <v>0.97199999999999998</v>
      </c>
    </row>
    <row r="297" spans="1:6">
      <c r="A297" s="6" t="str">
        <f t="shared" si="22"/>
        <v>12/31/2011</v>
      </c>
      <c r="C297" s="7">
        <f t="shared" si="23"/>
        <v>1.3560000000000001</v>
      </c>
      <c r="D297" s="7">
        <f t="shared" si="23"/>
        <v>1.1839999999999999</v>
      </c>
      <c r="E297" s="7">
        <f t="shared" si="23"/>
        <v>1.0129999999999999</v>
      </c>
      <c r="F297" s="7">
        <f t="shared" si="23"/>
        <v>1.0049999999999999</v>
      </c>
    </row>
    <row r="298" spans="1:6">
      <c r="A298" s="6" t="str">
        <f t="shared" si="22"/>
        <v>12/31/2012</v>
      </c>
      <c r="C298" s="7">
        <f t="shared" si="23"/>
        <v>1.4390000000000001</v>
      </c>
      <c r="D298" s="7">
        <f t="shared" si="23"/>
        <v>1.359</v>
      </c>
      <c r="E298" s="7">
        <f t="shared" si="23"/>
        <v>1.06</v>
      </c>
      <c r="F298" s="7">
        <f t="shared" si="23"/>
        <v>0.96</v>
      </c>
    </row>
    <row r="299" spans="1:6">
      <c r="A299" s="6" t="str">
        <f t="shared" si="22"/>
        <v>12/31/2013</v>
      </c>
      <c r="C299" s="7">
        <f t="shared" si="23"/>
        <v>1.359</v>
      </c>
      <c r="D299" s="7">
        <f t="shared" si="23"/>
        <v>1.198</v>
      </c>
      <c r="E299" s="7">
        <f t="shared" si="23"/>
        <v>1.0109999999999999</v>
      </c>
      <c r="F299" s="7">
        <f t="shared" si="23"/>
        <v>1.0389999999999999</v>
      </c>
    </row>
    <row r="300" spans="1:6">
      <c r="A300" s="6" t="str">
        <f t="shared" si="22"/>
        <v>12/31/2014</v>
      </c>
      <c r="C300" s="7">
        <f t="shared" si="23"/>
        <v>1.5609999999999999</v>
      </c>
      <c r="D300" s="7">
        <f t="shared" si="23"/>
        <v>1.077</v>
      </c>
      <c r="E300" s="7">
        <f t="shared" si="23"/>
        <v>1.1140000000000001</v>
      </c>
      <c r="F300" s="7">
        <f t="shared" si="23"/>
        <v>0.98599999999999999</v>
      </c>
    </row>
    <row r="301" spans="1:6">
      <c r="A301" s="6" t="str">
        <f t="shared" si="22"/>
        <v>12/31/2015</v>
      </c>
      <c r="C301" s="7">
        <f t="shared" si="23"/>
        <v>1.3220000000000001</v>
      </c>
      <c r="D301" s="7">
        <f t="shared" si="23"/>
        <v>1.2370000000000001</v>
      </c>
      <c r="E301" s="7">
        <f t="shared" si="23"/>
        <v>1.0580000000000001</v>
      </c>
      <c r="F301" s="7">
        <f t="shared" si="23"/>
        <v>1.0149999999999999</v>
      </c>
    </row>
    <row r="302" spans="1:6">
      <c r="A302" s="6" t="str">
        <f t="shared" si="22"/>
        <v>12/31/2016</v>
      </c>
      <c r="C302" s="7">
        <f t="shared" si="23"/>
        <v>1.51</v>
      </c>
      <c r="D302" s="7">
        <f t="shared" si="23"/>
        <v>1.31</v>
      </c>
      <c r="E302" s="7">
        <f t="shared" si="23"/>
        <v>1.1120000000000001</v>
      </c>
    </row>
    <row r="303" spans="1:6">
      <c r="A303" s="6" t="str">
        <f t="shared" si="22"/>
        <v>12/31/2017</v>
      </c>
      <c r="C303" s="7">
        <f t="shared" si="23"/>
        <v>1.5609999999999999</v>
      </c>
      <c r="D303" s="7">
        <f t="shared" si="23"/>
        <v>1.173</v>
      </c>
    </row>
    <row r="304" spans="1:6">
      <c r="A304" s="6" t="str">
        <f t="shared" si="22"/>
        <v>12/31/2018</v>
      </c>
      <c r="C304" s="7">
        <f t="shared" si="23"/>
        <v>1.4910000000000001</v>
      </c>
    </row>
    <row r="306" spans="1:6">
      <c r="A306" s="1" t="s">
        <v>19</v>
      </c>
      <c r="C306" s="7">
        <f>ROUND((SUM(C300:C304)-MAX(C300:C304)-MIN(C300:C304))/3,3)</f>
        <v>1.5209999999999999</v>
      </c>
      <c r="D306" s="7">
        <f>ROUND((SUM(D299:D303)-MAX(D299:D303)-MIN(D299:D303))/3,3)</f>
        <v>1.2030000000000001</v>
      </c>
      <c r="E306" s="7">
        <f>ROUND((SUM(E298:E302)-MAX(E298:E302)-MIN(E298:E302))/3,3)</f>
        <v>1.077</v>
      </c>
      <c r="F306" s="7">
        <f>ROUND((SUM(F297:F301)-MAX(F297:F301)-MIN(F297:F301))/3,3)</f>
        <v>1.002</v>
      </c>
    </row>
    <row r="307" spans="1:6">
      <c r="A307" s="1" t="s">
        <v>20</v>
      </c>
    </row>
    <row r="309" spans="1:6">
      <c r="C309" s="1" t="s">
        <v>8</v>
      </c>
    </row>
    <row r="310" spans="1:6">
      <c r="A310" s="1" t="s">
        <v>21</v>
      </c>
      <c r="E310" s="3" t="s">
        <v>22</v>
      </c>
      <c r="F310" s="7">
        <f>ROUND(F350*E346*D346*C346*B346,3)</f>
        <v>1.0109999999999999</v>
      </c>
    </row>
    <row r="311" spans="1:6">
      <c r="A311" s="1" t="s">
        <v>23</v>
      </c>
      <c r="E311" s="3" t="s">
        <v>24</v>
      </c>
      <c r="F311" s="7">
        <f>ROUND(F350*E346*D346*C346*B346*F306,3)</f>
        <v>1.0129999999999999</v>
      </c>
    </row>
    <row r="312" spans="1:6">
      <c r="A312" s="1" t="s">
        <v>25</v>
      </c>
      <c r="E312" s="3" t="s">
        <v>26</v>
      </c>
      <c r="F312" s="7">
        <f>ROUND(F350*E346*D346*C346*B346*F306*E306,3)</f>
        <v>1.091</v>
      </c>
    </row>
    <row r="313" spans="1:6">
      <c r="A313" s="1" t="s">
        <v>27</v>
      </c>
      <c r="E313" s="3" t="s">
        <v>28</v>
      </c>
      <c r="F313" s="7">
        <f>ROUND(F350*E346*D346*C346*B346*F306*E306*D306,3)</f>
        <v>1.3129999999999999</v>
      </c>
    </row>
    <row r="314" spans="1:6">
      <c r="A314" s="1" t="s">
        <v>29</v>
      </c>
      <c r="E314" s="3" t="s">
        <v>30</v>
      </c>
      <c r="F314" s="7">
        <f>ROUND(F350*E346*D346*C346*B346*F306*E306*D306*C306,3)</f>
        <v>1.996</v>
      </c>
    </row>
    <row r="316" spans="1:6">
      <c r="A316" s="1" t="s">
        <v>0</v>
      </c>
    </row>
    <row r="317" spans="1:6">
      <c r="A317" s="13" t="s">
        <v>9</v>
      </c>
      <c r="B317" s="13"/>
      <c r="C317" s="13"/>
      <c r="D317" s="13"/>
      <c r="E317" s="13"/>
      <c r="F317" s="13"/>
    </row>
    <row r="318" spans="1:6">
      <c r="A318" s="13" t="s">
        <v>60</v>
      </c>
      <c r="B318" s="13"/>
      <c r="C318" s="13"/>
      <c r="D318" s="13"/>
      <c r="E318" s="13"/>
      <c r="F318" s="13"/>
    </row>
    <row r="319" spans="1:6">
      <c r="A319" s="13" t="s">
        <v>58</v>
      </c>
      <c r="B319" s="13"/>
      <c r="C319" s="13"/>
      <c r="D319" s="13"/>
      <c r="E319" s="13"/>
      <c r="F319" s="13"/>
    </row>
    <row r="320" spans="1:6">
      <c r="A320" s="13" t="s">
        <v>1</v>
      </c>
      <c r="B320" s="13"/>
      <c r="C320" s="13"/>
      <c r="D320" s="13"/>
      <c r="E320" s="13"/>
      <c r="F320" s="13"/>
    </row>
    <row r="322" spans="1:6">
      <c r="A322" s="2" t="s">
        <v>2</v>
      </c>
    </row>
    <row r="323" spans="1:6">
      <c r="A323" s="2" t="s">
        <v>3</v>
      </c>
    </row>
    <row r="324" spans="1:6">
      <c r="A324" s="4" t="s">
        <v>4</v>
      </c>
      <c r="B324" s="5" t="s">
        <v>31</v>
      </c>
      <c r="C324" s="5" t="s">
        <v>32</v>
      </c>
      <c r="D324" s="5" t="s">
        <v>33</v>
      </c>
      <c r="E324" s="5" t="s">
        <v>34</v>
      </c>
      <c r="F324" s="5" t="s">
        <v>35</v>
      </c>
    </row>
    <row r="325" spans="1:6">
      <c r="A325" s="2"/>
    </row>
    <row r="326" spans="1:6">
      <c r="A326" s="6" t="str">
        <f>A294</f>
        <v>12/31/2008</v>
      </c>
      <c r="B326" s="10">
        <v>6316621</v>
      </c>
      <c r="C326" s="10">
        <v>6392913</v>
      </c>
      <c r="D326" s="10">
        <v>6405221</v>
      </c>
      <c r="E326" s="10">
        <v>6259713</v>
      </c>
      <c r="F326" s="10">
        <v>6262029</v>
      </c>
    </row>
    <row r="327" spans="1:6">
      <c r="A327" s="6" t="str">
        <f t="shared" ref="A327:A332" si="24">A278</f>
        <v>12/31/2009</v>
      </c>
      <c r="B327" s="10">
        <v>5193207</v>
      </c>
      <c r="C327" s="10">
        <v>5196909</v>
      </c>
      <c r="D327" s="10">
        <v>5215011</v>
      </c>
      <c r="E327" s="10">
        <v>5215011</v>
      </c>
      <c r="F327" s="10">
        <v>5216034</v>
      </c>
    </row>
    <row r="328" spans="1:6">
      <c r="A328" s="6" t="str">
        <f t="shared" si="24"/>
        <v>12/31/2010</v>
      </c>
      <c r="B328" s="10">
        <v>4825184</v>
      </c>
      <c r="C328" s="10">
        <v>4824953</v>
      </c>
      <c r="D328" s="10">
        <v>4856458</v>
      </c>
      <c r="E328" s="10">
        <v>4875332</v>
      </c>
      <c r="F328" s="10">
        <v>4875332</v>
      </c>
    </row>
    <row r="329" spans="1:6">
      <c r="A329" s="6" t="str">
        <f t="shared" si="24"/>
        <v>12/31/2011</v>
      </c>
      <c r="B329" s="10">
        <v>5249704</v>
      </c>
      <c r="C329" s="10">
        <v>5289822</v>
      </c>
      <c r="D329" s="10">
        <v>5413221</v>
      </c>
      <c r="E329" s="10">
        <v>5682465</v>
      </c>
      <c r="F329" s="10"/>
    </row>
    <row r="330" spans="1:6">
      <c r="A330" s="6" t="str">
        <f t="shared" si="24"/>
        <v>12/31/2012</v>
      </c>
      <c r="B330" s="10">
        <v>5444972</v>
      </c>
      <c r="C330" s="10">
        <v>5455068</v>
      </c>
      <c r="D330" s="10">
        <v>5447981</v>
      </c>
      <c r="E330" s="10"/>
      <c r="F330" s="10"/>
    </row>
    <row r="331" spans="1:6">
      <c r="A331" s="6" t="str">
        <f t="shared" si="24"/>
        <v>12/31/2013</v>
      </c>
      <c r="B331" s="10">
        <v>6757417</v>
      </c>
      <c r="C331" s="10">
        <v>6795027</v>
      </c>
      <c r="D331" s="10"/>
      <c r="E331" s="10"/>
      <c r="F331" s="10"/>
    </row>
    <row r="332" spans="1:6">
      <c r="A332" s="6" t="str">
        <f t="shared" si="24"/>
        <v>12/31/2014</v>
      </c>
      <c r="B332" s="10">
        <v>4868576</v>
      </c>
      <c r="C332" s="10"/>
      <c r="D332" s="10"/>
      <c r="E332" s="10"/>
      <c r="F332" s="10"/>
    </row>
    <row r="334" spans="1:6">
      <c r="D334" s="1" t="s">
        <v>14</v>
      </c>
    </row>
    <row r="335" spans="1:6">
      <c r="A335" s="2" t="s">
        <v>2</v>
      </c>
    </row>
    <row r="336" spans="1:6">
      <c r="A336" s="2" t="s">
        <v>3</v>
      </c>
    </row>
    <row r="337" spans="1:6">
      <c r="A337" s="4" t="s">
        <v>4</v>
      </c>
      <c r="B337" s="8" t="s">
        <v>36</v>
      </c>
      <c r="C337" s="8" t="s">
        <v>37</v>
      </c>
      <c r="D337" s="8" t="s">
        <v>38</v>
      </c>
      <c r="E337" s="8" t="s">
        <v>39</v>
      </c>
      <c r="F337" s="8" t="s">
        <v>40</v>
      </c>
    </row>
    <row r="338" spans="1:6">
      <c r="A338" s="6" t="str">
        <f t="shared" ref="A338:A344" si="25">A326</f>
        <v>12/31/2008</v>
      </c>
      <c r="B338" s="7">
        <f t="shared" ref="B338:B344" si="26">ROUND(B326/F277,3)</f>
        <v>1.008</v>
      </c>
      <c r="C338" s="7">
        <f>ROUND(C326/B326,3)</f>
        <v>1.012</v>
      </c>
      <c r="D338" s="7">
        <f>ROUND(D326/C326,3)</f>
        <v>1.002</v>
      </c>
      <c r="E338" s="7">
        <f>ROUND(E326/D326,3)</f>
        <v>0.97699999999999998</v>
      </c>
      <c r="F338" s="7">
        <f>ROUND(F326/E326,3)</f>
        <v>1</v>
      </c>
    </row>
    <row r="339" spans="1:6">
      <c r="A339" s="6" t="str">
        <f t="shared" si="25"/>
        <v>12/31/2009</v>
      </c>
      <c r="B339" s="7">
        <f t="shared" si="26"/>
        <v>0.98799999999999999</v>
      </c>
      <c r="C339" s="7">
        <f t="shared" ref="C339:E343" si="27">ROUND(C327/B327,3)</f>
        <v>1.0009999999999999</v>
      </c>
      <c r="D339" s="7">
        <f t="shared" si="27"/>
        <v>1.0029999999999999</v>
      </c>
      <c r="E339" s="7">
        <f t="shared" si="27"/>
        <v>1</v>
      </c>
      <c r="F339" s="7">
        <f>ROUND(F327/E327,3)</f>
        <v>1</v>
      </c>
    </row>
    <row r="340" spans="1:6">
      <c r="A340" s="6" t="str">
        <f t="shared" si="25"/>
        <v>12/31/2010</v>
      </c>
      <c r="B340" s="7">
        <f t="shared" si="26"/>
        <v>1</v>
      </c>
      <c r="C340" s="7">
        <f t="shared" si="27"/>
        <v>1</v>
      </c>
      <c r="D340" s="7">
        <f t="shared" si="27"/>
        <v>1.0069999999999999</v>
      </c>
      <c r="E340" s="7">
        <f t="shared" si="27"/>
        <v>1.004</v>
      </c>
      <c r="F340" s="7">
        <f>ROUND(F328/E328,3)</f>
        <v>1</v>
      </c>
    </row>
    <row r="341" spans="1:6">
      <c r="A341" s="6" t="str">
        <f t="shared" si="25"/>
        <v>12/31/2011</v>
      </c>
      <c r="B341" s="7">
        <f t="shared" si="26"/>
        <v>0.97899999999999998</v>
      </c>
      <c r="C341" s="7">
        <f t="shared" si="27"/>
        <v>1.008</v>
      </c>
      <c r="D341" s="7">
        <f t="shared" si="27"/>
        <v>1.0229999999999999</v>
      </c>
      <c r="E341" s="7">
        <f t="shared" si="27"/>
        <v>1.05</v>
      </c>
    </row>
    <row r="342" spans="1:6">
      <c r="A342" s="6" t="str">
        <f t="shared" si="25"/>
        <v>12/31/2012</v>
      </c>
      <c r="B342" s="7">
        <f t="shared" si="26"/>
        <v>1.0029999999999999</v>
      </c>
      <c r="C342" s="7">
        <f t="shared" si="27"/>
        <v>1.002</v>
      </c>
      <c r="D342" s="7">
        <f t="shared" si="27"/>
        <v>0.999</v>
      </c>
    </row>
    <row r="343" spans="1:6">
      <c r="A343" s="6" t="str">
        <f t="shared" si="25"/>
        <v>12/31/2013</v>
      </c>
      <c r="B343" s="7">
        <f t="shared" si="26"/>
        <v>1.0029999999999999</v>
      </c>
      <c r="C343" s="7">
        <f t="shared" si="27"/>
        <v>1.006</v>
      </c>
    </row>
    <row r="344" spans="1:6">
      <c r="A344" s="6" t="str">
        <f t="shared" si="25"/>
        <v>12/31/2014</v>
      </c>
      <c r="B344" s="7">
        <f t="shared" si="26"/>
        <v>1.0980000000000001</v>
      </c>
    </row>
    <row r="346" spans="1:6">
      <c r="A346" s="1" t="s">
        <v>19</v>
      </c>
      <c r="B346" s="7">
        <f>ROUND((SUM(B340:B344)-MAX(B340:B344)-MIN(B340:B344))/3,3)</f>
        <v>1.002</v>
      </c>
      <c r="C346" s="7">
        <f>ROUND((SUM(C339:C343)-MAX(C339:C343)-MIN(C339:C343))/3,3)</f>
        <v>1.0029999999999999</v>
      </c>
      <c r="D346" s="7">
        <f>ROUND((SUM(D338:D342)-MAX(D338:D342)-MIN(D338:D342))/3,3)</f>
        <v>1.004</v>
      </c>
      <c r="E346" s="7">
        <f>ROUND((SUM(E338:E341)-MAX(E338:E341)-MIN(E338:E341))/2,3)</f>
        <v>1.002</v>
      </c>
      <c r="F346" s="7">
        <f>ROUND(SUM(F338:F340)/3,3)</f>
        <v>1</v>
      </c>
    </row>
    <row r="347" spans="1:6">
      <c r="A347" s="1" t="s">
        <v>20</v>
      </c>
    </row>
    <row r="349" spans="1:6">
      <c r="C349" s="1" t="s">
        <v>8</v>
      </c>
      <c r="F349" s="7"/>
    </row>
    <row r="350" spans="1:6">
      <c r="A350" s="1" t="s">
        <v>41</v>
      </c>
      <c r="E350" s="3" t="s">
        <v>42</v>
      </c>
      <c r="F350" s="7">
        <v>1</v>
      </c>
    </row>
    <row r="351" spans="1:6">
      <c r="A351" s="1" t="s">
        <v>43</v>
      </c>
      <c r="E351" s="3" t="s">
        <v>44</v>
      </c>
      <c r="F351" s="7">
        <f>ROUND(F346*F350,3)</f>
        <v>1</v>
      </c>
    </row>
    <row r="352" spans="1:6">
      <c r="A352" s="1" t="s">
        <v>45</v>
      </c>
      <c r="E352" s="3" t="s">
        <v>46</v>
      </c>
      <c r="F352" s="7">
        <f>ROUND(E346*F346*F350,3)</f>
        <v>1.002</v>
      </c>
    </row>
    <row r="353" spans="1:6">
      <c r="A353" s="1" t="s">
        <v>47</v>
      </c>
      <c r="E353" s="3" t="s">
        <v>48</v>
      </c>
      <c r="F353" s="7">
        <f>ROUND(D346*E346*F346*F350,3)</f>
        <v>1.006</v>
      </c>
    </row>
    <row r="354" spans="1:6">
      <c r="A354" s="1" t="s">
        <v>49</v>
      </c>
      <c r="E354" s="3" t="s">
        <v>50</v>
      </c>
      <c r="F354" s="7">
        <f>ROUND(C346*D346*E346*F346*F350,3)</f>
        <v>1.0089999999999999</v>
      </c>
    </row>
    <row r="355" spans="1:6">
      <c r="E355" s="3"/>
      <c r="F355" s="7"/>
    </row>
    <row r="356" spans="1:6">
      <c r="A356" s="1" t="s">
        <v>0</v>
      </c>
    </row>
    <row r="357" spans="1:6">
      <c r="A357" s="13" t="s">
        <v>9</v>
      </c>
      <c r="B357" s="13"/>
      <c r="C357" s="13"/>
      <c r="D357" s="13"/>
      <c r="E357" s="13"/>
      <c r="F357" s="13"/>
    </row>
    <row r="358" spans="1:6">
      <c r="A358" s="13" t="s">
        <v>61</v>
      </c>
      <c r="B358" s="13"/>
      <c r="C358" s="13"/>
      <c r="D358" s="13"/>
      <c r="E358" s="13"/>
      <c r="F358" s="13"/>
    </row>
    <row r="359" spans="1:6">
      <c r="A359" s="13" t="s">
        <v>52</v>
      </c>
      <c r="B359" s="13"/>
      <c r="C359" s="13"/>
      <c r="D359" s="13"/>
      <c r="E359" s="13"/>
      <c r="F359" s="13"/>
    </row>
    <row r="360" spans="1:6">
      <c r="A360" s="13" t="s">
        <v>1</v>
      </c>
      <c r="B360" s="13"/>
      <c r="C360" s="13"/>
      <c r="D360" s="13"/>
      <c r="E360" s="13"/>
      <c r="F360" s="13"/>
    </row>
    <row r="362" spans="1:6">
      <c r="A362" s="2" t="s">
        <v>2</v>
      </c>
    </row>
    <row r="363" spans="1:6">
      <c r="A363" s="2" t="s">
        <v>3</v>
      </c>
    </row>
    <row r="364" spans="1:6">
      <c r="A364" s="4" t="s">
        <v>4</v>
      </c>
      <c r="B364" s="5" t="s">
        <v>5</v>
      </c>
      <c r="C364" s="5" t="s">
        <v>6</v>
      </c>
      <c r="D364" s="5" t="s">
        <v>7</v>
      </c>
      <c r="E364" s="5" t="s">
        <v>12</v>
      </c>
      <c r="F364" s="5" t="s">
        <v>13</v>
      </c>
    </row>
    <row r="365" spans="1:6">
      <c r="A365" s="2"/>
    </row>
    <row r="366" spans="1:6">
      <c r="A366" s="2" t="str">
        <f>A277</f>
        <v>12/31/2008</v>
      </c>
      <c r="B366" s="10">
        <v>14684939</v>
      </c>
      <c r="C366" s="10">
        <v>14917043</v>
      </c>
      <c r="D366" s="10">
        <v>14879781</v>
      </c>
      <c r="E366" s="10">
        <v>14975434</v>
      </c>
      <c r="F366" s="10">
        <v>14956452</v>
      </c>
    </row>
    <row r="367" spans="1:6">
      <c r="A367" s="2" t="str">
        <f t="shared" ref="A367:A377" si="28">A278</f>
        <v>12/31/2009</v>
      </c>
      <c r="B367" s="10">
        <v>14035141</v>
      </c>
      <c r="C367" s="10">
        <v>14122550</v>
      </c>
      <c r="D367" s="10">
        <v>14287962</v>
      </c>
      <c r="E367" s="10">
        <v>14382967</v>
      </c>
      <c r="F367" s="10">
        <v>14384681</v>
      </c>
    </row>
    <row r="368" spans="1:6">
      <c r="A368" s="2" t="str">
        <f t="shared" si="28"/>
        <v>12/31/2010</v>
      </c>
      <c r="B368" s="10">
        <v>14164076</v>
      </c>
      <c r="C368" s="10">
        <v>14237361</v>
      </c>
      <c r="D368" s="10">
        <v>14312099</v>
      </c>
      <c r="E368" s="10">
        <v>14473827</v>
      </c>
      <c r="F368" s="10">
        <v>14436784</v>
      </c>
    </row>
    <row r="369" spans="1:6">
      <c r="A369" s="2" t="str">
        <f t="shared" si="28"/>
        <v>12/31/2011</v>
      </c>
      <c r="B369" s="10">
        <v>15593488</v>
      </c>
      <c r="C369" s="10">
        <v>15599536</v>
      </c>
      <c r="D369" s="10">
        <v>16303391</v>
      </c>
      <c r="E369" s="10">
        <v>16650993</v>
      </c>
      <c r="F369" s="10">
        <v>16358584</v>
      </c>
    </row>
    <row r="370" spans="1:6">
      <c r="A370" s="2" t="str">
        <f t="shared" si="28"/>
        <v>12/31/2012</v>
      </c>
      <c r="B370" s="10">
        <v>13584716</v>
      </c>
      <c r="C370" s="10">
        <v>14365252</v>
      </c>
      <c r="D370" s="10">
        <v>14583968</v>
      </c>
      <c r="E370" s="10">
        <v>14451939</v>
      </c>
      <c r="F370" s="10">
        <v>14498233</v>
      </c>
    </row>
    <row r="371" spans="1:6">
      <c r="A371" s="2" t="str">
        <f t="shared" si="28"/>
        <v>12/31/2013</v>
      </c>
      <c r="B371" s="10">
        <v>14727881</v>
      </c>
      <c r="C371" s="10">
        <v>14954341</v>
      </c>
      <c r="D371" s="10">
        <v>15128429</v>
      </c>
      <c r="E371" s="10">
        <v>15256829</v>
      </c>
      <c r="F371" s="10">
        <v>15289254</v>
      </c>
    </row>
    <row r="372" spans="1:6">
      <c r="A372" s="2" t="str">
        <f t="shared" si="28"/>
        <v>12/31/2014</v>
      </c>
      <c r="B372" s="10">
        <v>15170223</v>
      </c>
      <c r="C372" s="10">
        <v>15783671</v>
      </c>
      <c r="D372" s="10">
        <v>16046219</v>
      </c>
      <c r="E372" s="10">
        <v>16200445</v>
      </c>
      <c r="F372" s="10">
        <v>16274461</v>
      </c>
    </row>
    <row r="373" spans="1:6">
      <c r="A373" s="2" t="str">
        <f t="shared" si="28"/>
        <v>12/31/2015</v>
      </c>
      <c r="B373" s="10">
        <v>15007232</v>
      </c>
      <c r="C373" s="10">
        <v>15643589</v>
      </c>
      <c r="D373" s="10">
        <v>15701052</v>
      </c>
      <c r="E373" s="10">
        <v>15763199</v>
      </c>
      <c r="F373" s="10">
        <v>15774081</v>
      </c>
    </row>
    <row r="374" spans="1:6">
      <c r="A374" s="2" t="str">
        <f t="shared" si="28"/>
        <v>12/31/2016</v>
      </c>
      <c r="B374" s="10">
        <v>16134666</v>
      </c>
      <c r="C374" s="10">
        <v>16604631</v>
      </c>
      <c r="D374" s="10">
        <v>16674414</v>
      </c>
      <c r="E374" s="10">
        <v>16698346</v>
      </c>
      <c r="F374" s="10"/>
    </row>
    <row r="375" spans="1:6">
      <c r="A375" s="2" t="str">
        <f t="shared" si="28"/>
        <v>12/31/2017</v>
      </c>
      <c r="B375" s="10">
        <v>17570522</v>
      </c>
      <c r="C375" s="10">
        <v>18450927</v>
      </c>
      <c r="D375" s="10">
        <v>18679288</v>
      </c>
      <c r="E375" s="10"/>
      <c r="F375" s="10"/>
    </row>
    <row r="376" spans="1:6">
      <c r="A376" s="2" t="str">
        <f t="shared" si="28"/>
        <v>12/31/2018</v>
      </c>
      <c r="B376" s="10">
        <v>18920418</v>
      </c>
      <c r="C376" s="10">
        <v>19545903</v>
      </c>
      <c r="D376" s="10"/>
      <c r="E376" s="10"/>
      <c r="F376" s="10"/>
    </row>
    <row r="377" spans="1:6">
      <c r="A377" s="2" t="str">
        <f t="shared" si="28"/>
        <v>12/31/2019</v>
      </c>
      <c r="B377" s="10">
        <v>18436447</v>
      </c>
      <c r="C377" s="10"/>
      <c r="D377" s="10"/>
      <c r="E377" s="10"/>
      <c r="F377" s="10"/>
    </row>
    <row r="378" spans="1:6">
      <c r="B378" s="1" t="s">
        <v>57</v>
      </c>
    </row>
    <row r="379" spans="1:6">
      <c r="D379" s="1" t="s">
        <v>14</v>
      </c>
    </row>
    <row r="380" spans="1:6">
      <c r="A380" s="2" t="s">
        <v>2</v>
      </c>
    </row>
    <row r="381" spans="1:6">
      <c r="A381" s="2" t="s">
        <v>3</v>
      </c>
    </row>
    <row r="382" spans="1:6">
      <c r="A382" s="4" t="s">
        <v>4</v>
      </c>
      <c r="C382" s="8" t="s">
        <v>15</v>
      </c>
      <c r="D382" s="8" t="s">
        <v>16</v>
      </c>
      <c r="E382" s="8" t="s">
        <v>17</v>
      </c>
      <c r="F382" s="8" t="s">
        <v>18</v>
      </c>
    </row>
    <row r="383" spans="1:6">
      <c r="A383" s="6" t="str">
        <f>A366</f>
        <v>12/31/2008</v>
      </c>
      <c r="C383" s="7">
        <f>ROUND(C366/B366,3)</f>
        <v>1.016</v>
      </c>
      <c r="D383" s="7">
        <f>ROUND(D366/C366,3)</f>
        <v>0.998</v>
      </c>
      <c r="E383" s="7">
        <f>ROUND(E366/D366,3)</f>
        <v>1.006</v>
      </c>
      <c r="F383" s="7">
        <f>ROUND(F366/E366,3)</f>
        <v>0.999</v>
      </c>
    </row>
    <row r="384" spans="1:6">
      <c r="A384" s="6" t="str">
        <f t="shared" ref="A384:A393" si="29">A367</f>
        <v>12/31/2009</v>
      </c>
      <c r="C384" s="7">
        <f t="shared" ref="C384:F393" si="30">ROUND(C367/B367,3)</f>
        <v>1.006</v>
      </c>
      <c r="D384" s="7">
        <f t="shared" si="30"/>
        <v>1.012</v>
      </c>
      <c r="E384" s="7">
        <f t="shared" si="30"/>
        <v>1.0069999999999999</v>
      </c>
      <c r="F384" s="7">
        <f t="shared" si="30"/>
        <v>1</v>
      </c>
    </row>
    <row r="385" spans="1:6">
      <c r="A385" s="6" t="str">
        <f t="shared" si="29"/>
        <v>12/31/2010</v>
      </c>
      <c r="C385" s="7">
        <f t="shared" si="30"/>
        <v>1.0049999999999999</v>
      </c>
      <c r="D385" s="7">
        <f t="shared" si="30"/>
        <v>1.0049999999999999</v>
      </c>
      <c r="E385" s="7">
        <f t="shared" si="30"/>
        <v>1.0109999999999999</v>
      </c>
      <c r="F385" s="7">
        <f t="shared" si="30"/>
        <v>0.997</v>
      </c>
    </row>
    <row r="386" spans="1:6">
      <c r="A386" s="6" t="str">
        <f t="shared" si="29"/>
        <v>12/31/2011</v>
      </c>
      <c r="C386" s="7">
        <f t="shared" si="30"/>
        <v>1</v>
      </c>
      <c r="D386" s="7">
        <f t="shared" si="30"/>
        <v>1.0449999999999999</v>
      </c>
      <c r="E386" s="7">
        <f t="shared" si="30"/>
        <v>1.0209999999999999</v>
      </c>
      <c r="F386" s="7">
        <f t="shared" si="30"/>
        <v>0.98199999999999998</v>
      </c>
    </row>
    <row r="387" spans="1:6">
      <c r="A387" s="6" t="str">
        <f t="shared" si="29"/>
        <v>12/31/2012</v>
      </c>
      <c r="C387" s="7">
        <f t="shared" si="30"/>
        <v>1.0569999999999999</v>
      </c>
      <c r="D387" s="7">
        <f t="shared" si="30"/>
        <v>1.0149999999999999</v>
      </c>
      <c r="E387" s="7">
        <f t="shared" si="30"/>
        <v>0.99099999999999999</v>
      </c>
      <c r="F387" s="7">
        <f t="shared" si="30"/>
        <v>1.0029999999999999</v>
      </c>
    </row>
    <row r="388" spans="1:6">
      <c r="A388" s="6" t="str">
        <f t="shared" si="29"/>
        <v>12/31/2013</v>
      </c>
      <c r="C388" s="7">
        <f t="shared" si="30"/>
        <v>1.0149999999999999</v>
      </c>
      <c r="D388" s="7">
        <f t="shared" si="30"/>
        <v>1.012</v>
      </c>
      <c r="E388" s="7">
        <f t="shared" si="30"/>
        <v>1.008</v>
      </c>
      <c r="F388" s="7">
        <f t="shared" si="30"/>
        <v>1.002</v>
      </c>
    </row>
    <row r="389" spans="1:6">
      <c r="A389" s="6" t="str">
        <f t="shared" si="29"/>
        <v>12/31/2014</v>
      </c>
      <c r="C389" s="7">
        <f t="shared" si="30"/>
        <v>1.04</v>
      </c>
      <c r="D389" s="7">
        <f t="shared" si="30"/>
        <v>1.0169999999999999</v>
      </c>
      <c r="E389" s="7">
        <f t="shared" si="30"/>
        <v>1.01</v>
      </c>
      <c r="F389" s="7">
        <f t="shared" si="30"/>
        <v>1.0049999999999999</v>
      </c>
    </row>
    <row r="390" spans="1:6">
      <c r="A390" s="6" t="str">
        <f t="shared" si="29"/>
        <v>12/31/2015</v>
      </c>
      <c r="C390" s="7">
        <f t="shared" si="30"/>
        <v>1.042</v>
      </c>
      <c r="D390" s="7">
        <f t="shared" si="30"/>
        <v>1.004</v>
      </c>
      <c r="E390" s="7">
        <f t="shared" si="30"/>
        <v>1.004</v>
      </c>
      <c r="F390" s="7">
        <f t="shared" si="30"/>
        <v>1.0009999999999999</v>
      </c>
    </row>
    <row r="391" spans="1:6">
      <c r="A391" s="6" t="str">
        <f t="shared" si="29"/>
        <v>12/31/2016</v>
      </c>
      <c r="C391" s="7">
        <f t="shared" si="30"/>
        <v>1.0289999999999999</v>
      </c>
      <c r="D391" s="7">
        <f t="shared" si="30"/>
        <v>1.004</v>
      </c>
      <c r="E391" s="7">
        <f t="shared" si="30"/>
        <v>1.0009999999999999</v>
      </c>
    </row>
    <row r="392" spans="1:6">
      <c r="A392" s="6" t="str">
        <f t="shared" si="29"/>
        <v>12/31/2017</v>
      </c>
      <c r="C392" s="7">
        <f t="shared" si="30"/>
        <v>1.05</v>
      </c>
      <c r="D392" s="7">
        <f t="shared" si="30"/>
        <v>1.012</v>
      </c>
    </row>
    <row r="393" spans="1:6">
      <c r="A393" s="6" t="str">
        <f t="shared" si="29"/>
        <v>12/31/2018</v>
      </c>
      <c r="C393" s="7">
        <f t="shared" si="30"/>
        <v>1.0329999999999999</v>
      </c>
    </row>
    <row r="395" spans="1:6">
      <c r="A395" s="1" t="s">
        <v>19</v>
      </c>
      <c r="C395" s="7">
        <f>ROUND((SUM(C389:C393)-MAX(C389:C393)-MIN(C389:C393))/3,3)</f>
        <v>1.038</v>
      </c>
      <c r="D395" s="7">
        <f>ROUND((SUM(D388:D392)-MAX(D388:D392)-MIN(D388:D392))/3,3)</f>
        <v>1.0089999999999999</v>
      </c>
      <c r="E395" s="7">
        <f>ROUND((SUM(E387:E391)-MAX(E387:E391)-MIN(E387:E391))/3,3)</f>
        <v>1.004</v>
      </c>
      <c r="F395" s="7">
        <f>ROUND((SUM(F386:F390)-MAX(F386:F390)-MIN(F386:F390))/3,3)</f>
        <v>1.002</v>
      </c>
    </row>
    <row r="396" spans="1:6">
      <c r="A396" s="1" t="s">
        <v>20</v>
      </c>
    </row>
    <row r="398" spans="1:6">
      <c r="C398" s="1" t="s">
        <v>8</v>
      </c>
    </row>
    <row r="399" spans="1:6">
      <c r="A399" s="1" t="s">
        <v>21</v>
      </c>
      <c r="E399" s="3" t="s">
        <v>22</v>
      </c>
      <c r="F399" s="7">
        <f>ROUND(F439*E435*D435*C435*B435,3)</f>
        <v>1.0009999999999999</v>
      </c>
    </row>
    <row r="400" spans="1:6">
      <c r="A400" s="1" t="s">
        <v>23</v>
      </c>
      <c r="E400" s="3" t="s">
        <v>24</v>
      </c>
      <c r="F400" s="7">
        <f>ROUND(F439*E435*D435*C435*B435*F395,3)</f>
        <v>1.0029999999999999</v>
      </c>
    </row>
    <row r="401" spans="1:6">
      <c r="A401" s="1" t="s">
        <v>25</v>
      </c>
      <c r="E401" s="3" t="s">
        <v>26</v>
      </c>
      <c r="F401" s="7">
        <f>ROUND(F439*E435*D435*C435*B435*F395*E395,3)</f>
        <v>1.0069999999999999</v>
      </c>
    </row>
    <row r="402" spans="1:6">
      <c r="A402" s="1" t="s">
        <v>27</v>
      </c>
      <c r="E402" s="3" t="s">
        <v>28</v>
      </c>
      <c r="F402" s="7">
        <f>ROUND(F439*E435*D435*C435*B435*F395*E395*D395,3)</f>
        <v>1.016</v>
      </c>
    </row>
    <row r="403" spans="1:6">
      <c r="A403" s="1" t="s">
        <v>29</v>
      </c>
      <c r="E403" s="3" t="s">
        <v>30</v>
      </c>
      <c r="F403" s="7">
        <f>ROUND(F439*E435*D435*C435*B435*F395*E395*D395*C395,3)</f>
        <v>1.0549999999999999</v>
      </c>
    </row>
    <row r="405" spans="1:6">
      <c r="A405" s="1" t="s">
        <v>0</v>
      </c>
    </row>
    <row r="406" spans="1:6">
      <c r="A406" s="13" t="s">
        <v>9</v>
      </c>
      <c r="B406" s="13"/>
      <c r="C406" s="13"/>
      <c r="D406" s="13"/>
      <c r="E406" s="13"/>
      <c r="F406" s="13"/>
    </row>
    <row r="407" spans="1:6">
      <c r="A407" s="13" t="s">
        <v>61</v>
      </c>
      <c r="B407" s="13"/>
      <c r="C407" s="13"/>
      <c r="D407" s="13"/>
      <c r="E407" s="13"/>
      <c r="F407" s="13"/>
    </row>
    <row r="408" spans="1:6">
      <c r="A408" s="13" t="s">
        <v>52</v>
      </c>
      <c r="B408" s="13"/>
      <c r="C408" s="13"/>
      <c r="D408" s="13"/>
      <c r="E408" s="13"/>
      <c r="F408" s="13"/>
    </row>
    <row r="409" spans="1:6">
      <c r="A409" s="13" t="s">
        <v>1</v>
      </c>
      <c r="B409" s="13"/>
      <c r="C409" s="13"/>
      <c r="D409" s="13"/>
      <c r="E409" s="13"/>
      <c r="F409" s="13"/>
    </row>
    <row r="411" spans="1:6">
      <c r="A411" s="2" t="s">
        <v>2</v>
      </c>
    </row>
    <row r="412" spans="1:6">
      <c r="A412" s="2" t="s">
        <v>3</v>
      </c>
    </row>
    <row r="413" spans="1:6">
      <c r="A413" s="4" t="s">
        <v>4</v>
      </c>
      <c r="B413" s="5" t="s">
        <v>31</v>
      </c>
      <c r="C413" s="5" t="s">
        <v>32</v>
      </c>
      <c r="D413" s="5" t="s">
        <v>33</v>
      </c>
      <c r="E413" s="5" t="s">
        <v>34</v>
      </c>
      <c r="F413" s="5" t="s">
        <v>35</v>
      </c>
    </row>
    <row r="414" spans="1:6">
      <c r="A414" s="2"/>
    </row>
    <row r="415" spans="1:6">
      <c r="A415" s="6" t="str">
        <f>A383</f>
        <v>12/31/2008</v>
      </c>
      <c r="B415" s="10">
        <v>14939649</v>
      </c>
      <c r="C415" s="10">
        <v>14901894</v>
      </c>
      <c r="D415" s="10">
        <v>14902133</v>
      </c>
      <c r="E415" s="10">
        <v>14904934</v>
      </c>
      <c r="F415" s="10">
        <v>14904934</v>
      </c>
    </row>
    <row r="416" spans="1:6">
      <c r="A416" s="6" t="str">
        <f t="shared" ref="A416:A421" si="31">A367</f>
        <v>12/31/2009</v>
      </c>
      <c r="B416" s="10">
        <v>14172089</v>
      </c>
      <c r="C416" s="10">
        <v>14175533</v>
      </c>
      <c r="D416" s="10">
        <v>14217985</v>
      </c>
      <c r="E416" s="10">
        <v>14177985</v>
      </c>
      <c r="F416" s="10">
        <v>14177985</v>
      </c>
    </row>
    <row r="417" spans="1:6">
      <c r="A417" s="6" t="str">
        <f t="shared" si="31"/>
        <v>12/31/2010</v>
      </c>
      <c r="B417" s="10">
        <v>14419469</v>
      </c>
      <c r="C417" s="10">
        <v>14421437</v>
      </c>
      <c r="D417" s="10">
        <v>14421437</v>
      </c>
      <c r="E417" s="10">
        <v>14421673</v>
      </c>
      <c r="F417" s="10">
        <v>14422529</v>
      </c>
    </row>
    <row r="418" spans="1:6">
      <c r="A418" s="6" t="str">
        <f t="shared" si="31"/>
        <v>12/31/2011</v>
      </c>
      <c r="B418" s="10">
        <v>16369864</v>
      </c>
      <c r="C418" s="10">
        <v>16368761</v>
      </c>
      <c r="D418" s="10">
        <v>16394105</v>
      </c>
      <c r="E418" s="10">
        <v>16383451</v>
      </c>
      <c r="F418" s="10"/>
    </row>
    <row r="419" spans="1:6">
      <c r="A419" s="6" t="str">
        <f t="shared" si="31"/>
        <v>12/31/2012</v>
      </c>
      <c r="B419" s="10">
        <v>14488332</v>
      </c>
      <c r="C419" s="10">
        <v>14491566</v>
      </c>
      <c r="D419" s="10">
        <v>14491566</v>
      </c>
      <c r="E419" s="10"/>
      <c r="F419" s="10"/>
    </row>
    <row r="420" spans="1:6">
      <c r="A420" s="6" t="str">
        <f t="shared" si="31"/>
        <v>12/31/2013</v>
      </c>
      <c r="B420" s="10">
        <v>15292167</v>
      </c>
      <c r="C420" s="10">
        <v>15295626</v>
      </c>
      <c r="D420" s="10"/>
      <c r="E420" s="10"/>
      <c r="F420" s="10"/>
    </row>
    <row r="421" spans="1:6">
      <c r="A421" s="6" t="str">
        <f t="shared" si="31"/>
        <v>12/31/2014</v>
      </c>
      <c r="B421" s="10">
        <v>16379059</v>
      </c>
      <c r="C421" s="10"/>
      <c r="D421" s="10"/>
      <c r="E421" s="10"/>
      <c r="F421" s="10"/>
    </row>
    <row r="423" spans="1:6">
      <c r="D423" s="1" t="s">
        <v>14</v>
      </c>
    </row>
    <row r="424" spans="1:6">
      <c r="A424" s="2" t="s">
        <v>2</v>
      </c>
    </row>
    <row r="425" spans="1:6">
      <c r="A425" s="2" t="s">
        <v>3</v>
      </c>
    </row>
    <row r="426" spans="1:6">
      <c r="A426" s="4" t="s">
        <v>4</v>
      </c>
      <c r="B426" s="8" t="s">
        <v>36</v>
      </c>
      <c r="C426" s="8" t="s">
        <v>37</v>
      </c>
      <c r="D426" s="8" t="s">
        <v>38</v>
      </c>
      <c r="E426" s="8" t="s">
        <v>39</v>
      </c>
      <c r="F426" s="8" t="s">
        <v>40</v>
      </c>
    </row>
    <row r="427" spans="1:6">
      <c r="A427" s="6" t="str">
        <f t="shared" ref="A427:A433" si="32">A415</f>
        <v>12/31/2008</v>
      </c>
      <c r="B427" s="7">
        <f t="shared" ref="B427:B433" si="33">ROUND(B415/F366,3)</f>
        <v>0.999</v>
      </c>
      <c r="C427" s="7">
        <f>ROUND(C415/B415,3)</f>
        <v>0.997</v>
      </c>
      <c r="D427" s="7">
        <f>ROUND(D415/C415,3)</f>
        <v>1</v>
      </c>
      <c r="E427" s="7">
        <f>ROUND(E415/D415,3)</f>
        <v>1</v>
      </c>
      <c r="F427" s="7">
        <f>ROUND(F415/E415,3)</f>
        <v>1</v>
      </c>
    </row>
    <row r="428" spans="1:6">
      <c r="A428" s="6" t="str">
        <f t="shared" si="32"/>
        <v>12/31/2009</v>
      </c>
      <c r="B428" s="7">
        <f t="shared" si="33"/>
        <v>0.98499999999999999</v>
      </c>
      <c r="C428" s="7">
        <f t="shared" ref="C428:E432" si="34">ROUND(C416/B416,3)</f>
        <v>1</v>
      </c>
      <c r="D428" s="7">
        <f t="shared" si="34"/>
        <v>1.0029999999999999</v>
      </c>
      <c r="E428" s="7">
        <f t="shared" si="34"/>
        <v>0.997</v>
      </c>
      <c r="F428" s="7">
        <f>ROUND(F416/E416,3)</f>
        <v>1</v>
      </c>
    </row>
    <row r="429" spans="1:6">
      <c r="A429" s="6" t="str">
        <f t="shared" si="32"/>
        <v>12/31/2010</v>
      </c>
      <c r="B429" s="7">
        <f t="shared" si="33"/>
        <v>0.999</v>
      </c>
      <c r="C429" s="7">
        <f t="shared" si="34"/>
        <v>1</v>
      </c>
      <c r="D429" s="7">
        <f t="shared" si="34"/>
        <v>1</v>
      </c>
      <c r="E429" s="7">
        <f t="shared" si="34"/>
        <v>1</v>
      </c>
      <c r="F429" s="7">
        <f>ROUND(F417/E417,3)</f>
        <v>1</v>
      </c>
    </row>
    <row r="430" spans="1:6">
      <c r="A430" s="6" t="str">
        <f t="shared" si="32"/>
        <v>12/31/2011</v>
      </c>
      <c r="B430" s="7">
        <f t="shared" si="33"/>
        <v>1.0009999999999999</v>
      </c>
      <c r="C430" s="7">
        <f t="shared" si="34"/>
        <v>1</v>
      </c>
      <c r="D430" s="7">
        <f t="shared" si="34"/>
        <v>1.002</v>
      </c>
      <c r="E430" s="7">
        <f t="shared" si="34"/>
        <v>0.999</v>
      </c>
    </row>
    <row r="431" spans="1:6">
      <c r="A431" s="6" t="str">
        <f t="shared" si="32"/>
        <v>12/31/2012</v>
      </c>
      <c r="B431" s="7">
        <f t="shared" si="33"/>
        <v>0.999</v>
      </c>
      <c r="C431" s="7">
        <f t="shared" si="34"/>
        <v>1</v>
      </c>
      <c r="D431" s="7">
        <f t="shared" si="34"/>
        <v>1</v>
      </c>
    </row>
    <row r="432" spans="1:6">
      <c r="A432" s="6" t="str">
        <f t="shared" si="32"/>
        <v>12/31/2013</v>
      </c>
      <c r="B432" s="7">
        <f t="shared" si="33"/>
        <v>1</v>
      </c>
      <c r="C432" s="7">
        <f t="shared" si="34"/>
        <v>1</v>
      </c>
    </row>
    <row r="433" spans="1:6">
      <c r="A433" s="6" t="str">
        <f t="shared" si="32"/>
        <v>12/31/2014</v>
      </c>
      <c r="B433" s="7">
        <f t="shared" si="33"/>
        <v>1.006</v>
      </c>
    </row>
    <row r="435" spans="1:6">
      <c r="A435" s="1" t="s">
        <v>19</v>
      </c>
      <c r="B435" s="7">
        <f>ROUND((SUM(B429:B433)-MAX(B429:B433)-MIN(B429:B433))/3,3)</f>
        <v>1</v>
      </c>
      <c r="C435" s="7">
        <f>ROUND((SUM(C428:C432)-MAX(C428:C432)-MIN(C428:C432))/3,3)</f>
        <v>1</v>
      </c>
      <c r="D435" s="7">
        <f>ROUND((SUM(D427:D431)-MAX(D427:D431)-MIN(D427:D431))/3,3)</f>
        <v>1.0009999999999999</v>
      </c>
      <c r="E435" s="7">
        <f>ROUND((SUM(E427:E430)-MAX(E427:E430)-MIN(E427:E430))/2,3)</f>
        <v>1</v>
      </c>
      <c r="F435" s="7">
        <f>ROUND(SUM(F427:F429)/3,3)</f>
        <v>1</v>
      </c>
    </row>
    <row r="436" spans="1:6">
      <c r="A436" s="1" t="s">
        <v>20</v>
      </c>
    </row>
    <row r="438" spans="1:6">
      <c r="C438" s="1" t="s">
        <v>8</v>
      </c>
      <c r="F438" s="7"/>
    </row>
    <row r="439" spans="1:6">
      <c r="A439" s="1" t="s">
        <v>41</v>
      </c>
      <c r="E439" s="3" t="s">
        <v>42</v>
      </c>
      <c r="F439" s="7">
        <v>1</v>
      </c>
    </row>
    <row r="440" spans="1:6">
      <c r="A440" s="1" t="s">
        <v>43</v>
      </c>
      <c r="E440" s="3" t="s">
        <v>44</v>
      </c>
      <c r="F440" s="7">
        <f>ROUND(F435*F439,3)</f>
        <v>1</v>
      </c>
    </row>
    <row r="441" spans="1:6">
      <c r="A441" s="1" t="s">
        <v>45</v>
      </c>
      <c r="E441" s="3" t="s">
        <v>46</v>
      </c>
      <c r="F441" s="7">
        <f>ROUND(E435*F435*F439,3)</f>
        <v>1</v>
      </c>
    </row>
    <row r="442" spans="1:6">
      <c r="A442" s="1" t="s">
        <v>47</v>
      </c>
      <c r="E442" s="3" t="s">
        <v>48</v>
      </c>
      <c r="F442" s="7">
        <f>ROUND(D435*E435*F435*F439,3)</f>
        <v>1.0009999999999999</v>
      </c>
    </row>
    <row r="443" spans="1:6">
      <c r="A443" s="1" t="s">
        <v>49</v>
      </c>
      <c r="E443" s="3" t="s">
        <v>50</v>
      </c>
      <c r="F443" s="7">
        <f>ROUND(C435*D435*E435*F435*F439,3)</f>
        <v>1.0009999999999999</v>
      </c>
    </row>
    <row r="444" spans="1:6">
      <c r="E444" s="3"/>
      <c r="F444" s="7"/>
    </row>
    <row r="445" spans="1:6">
      <c r="A445" s="1" t="s">
        <v>0</v>
      </c>
    </row>
    <row r="446" spans="1:6">
      <c r="A446" s="13" t="s">
        <v>9</v>
      </c>
      <c r="B446" s="13"/>
      <c r="C446" s="13"/>
      <c r="D446" s="13"/>
      <c r="E446" s="13"/>
      <c r="F446" s="13"/>
    </row>
    <row r="447" spans="1:6">
      <c r="A447" s="13" t="s">
        <v>62</v>
      </c>
      <c r="B447" s="13"/>
      <c r="C447" s="13"/>
      <c r="D447" s="13"/>
      <c r="E447" s="13"/>
      <c r="F447" s="13"/>
    </row>
    <row r="448" spans="1:6">
      <c r="A448" s="13" t="s">
        <v>52</v>
      </c>
      <c r="B448" s="13"/>
      <c r="C448" s="13"/>
      <c r="D448" s="13"/>
      <c r="E448" s="13"/>
      <c r="F448" s="13"/>
    </row>
    <row r="449" spans="1:6">
      <c r="A449" s="13" t="s">
        <v>1</v>
      </c>
      <c r="B449" s="13"/>
      <c r="C449" s="13"/>
      <c r="D449" s="13"/>
      <c r="E449" s="13"/>
      <c r="F449" s="13"/>
    </row>
    <row r="451" spans="1:6">
      <c r="A451" s="2" t="s">
        <v>2</v>
      </c>
    </row>
    <row r="452" spans="1:6">
      <c r="A452" s="2" t="s">
        <v>3</v>
      </c>
    </row>
    <row r="453" spans="1:6">
      <c r="A453" s="4" t="s">
        <v>4</v>
      </c>
      <c r="B453" s="5" t="s">
        <v>5</v>
      </c>
      <c r="C453" s="5" t="s">
        <v>6</v>
      </c>
      <c r="D453" s="5" t="s">
        <v>7</v>
      </c>
      <c r="E453" s="5" t="s">
        <v>12</v>
      </c>
      <c r="F453" s="5" t="s">
        <v>13</v>
      </c>
    </row>
    <row r="454" spans="1:6">
      <c r="A454" s="2"/>
    </row>
    <row r="455" spans="1:6">
      <c r="A455" s="2" t="str">
        <f>A366</f>
        <v>12/31/2008</v>
      </c>
      <c r="B455" s="10">
        <v>8625781</v>
      </c>
      <c r="C455" s="10">
        <v>8701419</v>
      </c>
      <c r="D455" s="10">
        <v>8583455</v>
      </c>
      <c r="E455" s="10">
        <v>8606935</v>
      </c>
      <c r="F455" s="10">
        <v>8594342</v>
      </c>
    </row>
    <row r="456" spans="1:6">
      <c r="A456" s="2" t="str">
        <f t="shared" ref="A456:A466" si="35">A367</f>
        <v>12/31/2009</v>
      </c>
      <c r="B456" s="10">
        <v>7703590</v>
      </c>
      <c r="C456" s="10">
        <v>7983351</v>
      </c>
      <c r="D456" s="10">
        <v>7986727</v>
      </c>
      <c r="E456" s="10">
        <v>7984473</v>
      </c>
      <c r="F456" s="10">
        <v>7980549</v>
      </c>
    </row>
    <row r="457" spans="1:6">
      <c r="A457" s="2" t="str">
        <f t="shared" si="35"/>
        <v>12/31/2010</v>
      </c>
      <c r="B457" s="10">
        <v>7902615</v>
      </c>
      <c r="C457" s="10">
        <v>8122620</v>
      </c>
      <c r="D457" s="10">
        <v>8144416</v>
      </c>
      <c r="E457" s="10">
        <v>8144360</v>
      </c>
      <c r="F457" s="10">
        <v>8140021</v>
      </c>
    </row>
    <row r="458" spans="1:6">
      <c r="A458" s="2" t="str">
        <f t="shared" si="35"/>
        <v>12/31/2011</v>
      </c>
      <c r="B458" s="10">
        <v>8072120</v>
      </c>
      <c r="C458" s="10">
        <v>8373516</v>
      </c>
      <c r="D458" s="10">
        <v>8454033</v>
      </c>
      <c r="E458" s="10">
        <v>8439766</v>
      </c>
      <c r="F458" s="10">
        <v>8434908</v>
      </c>
    </row>
    <row r="459" spans="1:6">
      <c r="A459" s="2" t="str">
        <f t="shared" si="35"/>
        <v>12/31/2012</v>
      </c>
      <c r="B459" s="10">
        <v>7983330</v>
      </c>
      <c r="C459" s="10">
        <v>8100513</v>
      </c>
      <c r="D459" s="10">
        <v>8175721</v>
      </c>
      <c r="E459" s="10">
        <v>8218111</v>
      </c>
      <c r="F459" s="10">
        <v>8319382</v>
      </c>
    </row>
    <row r="460" spans="1:6">
      <c r="A460" s="2" t="str">
        <f t="shared" si="35"/>
        <v>12/31/2013</v>
      </c>
      <c r="B460" s="10">
        <v>8293598</v>
      </c>
      <c r="C460" s="10">
        <v>8647951</v>
      </c>
      <c r="D460" s="10">
        <v>8706921</v>
      </c>
      <c r="E460" s="10">
        <v>8699624</v>
      </c>
      <c r="F460" s="10">
        <v>8687029</v>
      </c>
    </row>
    <row r="461" spans="1:6">
      <c r="A461" s="2" t="str">
        <f t="shared" si="35"/>
        <v>12/31/2014</v>
      </c>
      <c r="B461" s="10">
        <v>9550092</v>
      </c>
      <c r="C461" s="10">
        <v>9713227</v>
      </c>
      <c r="D461" s="10">
        <v>9718645</v>
      </c>
      <c r="E461" s="10">
        <v>9735074</v>
      </c>
      <c r="F461" s="10">
        <v>9747751</v>
      </c>
    </row>
    <row r="462" spans="1:6">
      <c r="A462" s="2" t="str">
        <f t="shared" si="35"/>
        <v>12/31/2015</v>
      </c>
      <c r="B462" s="10">
        <v>11077863</v>
      </c>
      <c r="C462" s="10">
        <v>11449672</v>
      </c>
      <c r="D462" s="10">
        <v>11614422</v>
      </c>
      <c r="E462" s="10">
        <v>11553928</v>
      </c>
      <c r="F462" s="10">
        <v>11658567</v>
      </c>
    </row>
    <row r="463" spans="1:6">
      <c r="A463" s="2" t="str">
        <f t="shared" si="35"/>
        <v>12/31/2016</v>
      </c>
      <c r="B463" s="10">
        <v>12695289</v>
      </c>
      <c r="C463" s="10">
        <v>13605267</v>
      </c>
      <c r="D463" s="10">
        <v>13580370</v>
      </c>
      <c r="E463" s="10">
        <v>13601115</v>
      </c>
      <c r="F463" s="10"/>
    </row>
    <row r="464" spans="1:6">
      <c r="A464" s="2" t="str">
        <f t="shared" si="35"/>
        <v>12/31/2017</v>
      </c>
      <c r="B464" s="10">
        <v>14240117</v>
      </c>
      <c r="C464" s="10">
        <v>15259620</v>
      </c>
      <c r="D464" s="10">
        <v>15417061</v>
      </c>
      <c r="E464" s="10"/>
      <c r="F464" s="10"/>
    </row>
    <row r="465" spans="1:6">
      <c r="A465" s="2" t="str">
        <f t="shared" si="35"/>
        <v>12/31/2018</v>
      </c>
      <c r="B465" s="10">
        <v>15637708</v>
      </c>
      <c r="C465" s="10">
        <v>16744171</v>
      </c>
      <c r="D465" s="10"/>
      <c r="E465" s="10"/>
      <c r="F465" s="10"/>
    </row>
    <row r="466" spans="1:6">
      <c r="A466" s="2" t="str">
        <f t="shared" si="35"/>
        <v>12/31/2019</v>
      </c>
      <c r="B466" s="10">
        <v>16446774</v>
      </c>
      <c r="C466" s="10"/>
      <c r="D466" s="10"/>
      <c r="E466" s="10"/>
      <c r="F466" s="10"/>
    </row>
    <row r="467" spans="1:6">
      <c r="B467" s="1" t="s">
        <v>57</v>
      </c>
    </row>
    <row r="468" spans="1:6">
      <c r="D468" s="1" t="s">
        <v>14</v>
      </c>
    </row>
    <row r="469" spans="1:6">
      <c r="A469" s="2" t="s">
        <v>2</v>
      </c>
    </row>
    <row r="470" spans="1:6">
      <c r="A470" s="2" t="s">
        <v>3</v>
      </c>
    </row>
    <row r="471" spans="1:6">
      <c r="A471" s="4" t="s">
        <v>4</v>
      </c>
      <c r="C471" s="8" t="s">
        <v>15</v>
      </c>
      <c r="D471" s="8" t="s">
        <v>16</v>
      </c>
      <c r="E471" s="8" t="s">
        <v>17</v>
      </c>
      <c r="F471" s="8" t="s">
        <v>18</v>
      </c>
    </row>
    <row r="472" spans="1:6">
      <c r="A472" s="6" t="str">
        <f>A455</f>
        <v>12/31/2008</v>
      </c>
      <c r="C472" s="7">
        <f>ROUND(C455/B455,3)</f>
        <v>1.0089999999999999</v>
      </c>
      <c r="D472" s="7">
        <f>ROUND(D455/C455,3)</f>
        <v>0.98599999999999999</v>
      </c>
      <c r="E472" s="7">
        <f>ROUND(E455/D455,3)</f>
        <v>1.0029999999999999</v>
      </c>
      <c r="F472" s="7">
        <f>ROUND(F455/E455,3)</f>
        <v>0.999</v>
      </c>
    </row>
    <row r="473" spans="1:6">
      <c r="A473" s="6" t="str">
        <f t="shared" ref="A473:A482" si="36">A456</f>
        <v>12/31/2009</v>
      </c>
      <c r="C473" s="7">
        <f t="shared" ref="C473:F482" si="37">ROUND(C456/B456,3)</f>
        <v>1.036</v>
      </c>
      <c r="D473" s="7">
        <f t="shared" si="37"/>
        <v>1</v>
      </c>
      <c r="E473" s="7">
        <f t="shared" si="37"/>
        <v>1</v>
      </c>
      <c r="F473" s="7">
        <f t="shared" si="37"/>
        <v>1</v>
      </c>
    </row>
    <row r="474" spans="1:6">
      <c r="A474" s="6" t="str">
        <f t="shared" si="36"/>
        <v>12/31/2010</v>
      </c>
      <c r="C474" s="7">
        <f t="shared" si="37"/>
        <v>1.028</v>
      </c>
      <c r="D474" s="7">
        <f t="shared" si="37"/>
        <v>1.0029999999999999</v>
      </c>
      <c r="E474" s="7">
        <f t="shared" si="37"/>
        <v>1</v>
      </c>
      <c r="F474" s="7">
        <f t="shared" si="37"/>
        <v>0.999</v>
      </c>
    </row>
    <row r="475" spans="1:6">
      <c r="A475" s="6" t="str">
        <f t="shared" si="36"/>
        <v>12/31/2011</v>
      </c>
      <c r="C475" s="7">
        <f t="shared" si="37"/>
        <v>1.0369999999999999</v>
      </c>
      <c r="D475" s="7">
        <f t="shared" si="37"/>
        <v>1.01</v>
      </c>
      <c r="E475" s="7">
        <f t="shared" si="37"/>
        <v>0.998</v>
      </c>
      <c r="F475" s="7">
        <f t="shared" si="37"/>
        <v>0.999</v>
      </c>
    </row>
    <row r="476" spans="1:6">
      <c r="A476" s="6" t="str">
        <f t="shared" si="36"/>
        <v>12/31/2012</v>
      </c>
      <c r="C476" s="7">
        <f t="shared" si="37"/>
        <v>1.0149999999999999</v>
      </c>
      <c r="D476" s="7">
        <f t="shared" si="37"/>
        <v>1.0089999999999999</v>
      </c>
      <c r="E476" s="7">
        <f t="shared" si="37"/>
        <v>1.0049999999999999</v>
      </c>
      <c r="F476" s="7">
        <f t="shared" si="37"/>
        <v>1.012</v>
      </c>
    </row>
    <row r="477" spans="1:6">
      <c r="A477" s="6" t="str">
        <f t="shared" si="36"/>
        <v>12/31/2013</v>
      </c>
      <c r="C477" s="7">
        <f t="shared" si="37"/>
        <v>1.0429999999999999</v>
      </c>
      <c r="D477" s="7">
        <f t="shared" si="37"/>
        <v>1.0069999999999999</v>
      </c>
      <c r="E477" s="7">
        <f t="shared" si="37"/>
        <v>0.999</v>
      </c>
      <c r="F477" s="7">
        <f t="shared" si="37"/>
        <v>0.999</v>
      </c>
    </row>
    <row r="478" spans="1:6">
      <c r="A478" s="6" t="str">
        <f t="shared" si="36"/>
        <v>12/31/2014</v>
      </c>
      <c r="C478" s="7">
        <f t="shared" si="37"/>
        <v>1.0169999999999999</v>
      </c>
      <c r="D478" s="7">
        <f t="shared" si="37"/>
        <v>1.0009999999999999</v>
      </c>
      <c r="E478" s="7">
        <f t="shared" si="37"/>
        <v>1.002</v>
      </c>
      <c r="F478" s="7">
        <f t="shared" si="37"/>
        <v>1.0009999999999999</v>
      </c>
    </row>
    <row r="479" spans="1:6">
      <c r="A479" s="6" t="str">
        <f t="shared" si="36"/>
        <v>12/31/2015</v>
      </c>
      <c r="C479" s="7">
        <f t="shared" si="37"/>
        <v>1.034</v>
      </c>
      <c r="D479" s="7">
        <f t="shared" si="37"/>
        <v>1.014</v>
      </c>
      <c r="E479" s="7">
        <f t="shared" si="37"/>
        <v>0.995</v>
      </c>
      <c r="F479" s="7">
        <f t="shared" si="37"/>
        <v>1.0089999999999999</v>
      </c>
    </row>
    <row r="480" spans="1:6">
      <c r="A480" s="6" t="str">
        <f t="shared" si="36"/>
        <v>12/31/2016</v>
      </c>
      <c r="C480" s="7">
        <f t="shared" si="37"/>
        <v>1.0720000000000001</v>
      </c>
      <c r="D480" s="7">
        <f t="shared" si="37"/>
        <v>0.998</v>
      </c>
      <c r="E480" s="7">
        <f t="shared" si="37"/>
        <v>1.002</v>
      </c>
    </row>
    <row r="481" spans="1:6">
      <c r="A481" s="6" t="str">
        <f t="shared" si="36"/>
        <v>12/31/2017</v>
      </c>
      <c r="C481" s="7">
        <f t="shared" si="37"/>
        <v>1.0720000000000001</v>
      </c>
      <c r="D481" s="7">
        <f t="shared" si="37"/>
        <v>1.01</v>
      </c>
    </row>
    <row r="482" spans="1:6">
      <c r="A482" s="6" t="str">
        <f t="shared" si="36"/>
        <v>12/31/2018</v>
      </c>
      <c r="C482" s="7">
        <f t="shared" si="37"/>
        <v>1.071</v>
      </c>
    </row>
    <row r="484" spans="1:6">
      <c r="A484" s="1" t="s">
        <v>19</v>
      </c>
      <c r="C484" s="7">
        <f>ROUND((SUM(C478:C482)-MAX(C478:C482)-MIN(C478:C482))/3,3)</f>
        <v>1.0589999999999999</v>
      </c>
      <c r="D484" s="7">
        <f>ROUND((SUM(D477:D481)-MAX(D477:D481)-MIN(D477:D481))/3,3)</f>
        <v>1.006</v>
      </c>
      <c r="E484" s="7">
        <f>ROUND((SUM(E476:E480)-MAX(E476:E480)-MIN(E476:E480))/3,3)</f>
        <v>1.0009999999999999</v>
      </c>
      <c r="F484" s="7">
        <f>ROUND((SUM(F475:F479)-MAX(F475:F479)-MIN(F475:F479))/3,3)</f>
        <v>1.0029999999999999</v>
      </c>
    </row>
    <row r="485" spans="1:6">
      <c r="A485" s="1" t="s">
        <v>20</v>
      </c>
    </row>
    <row r="487" spans="1:6">
      <c r="C487" s="1" t="s">
        <v>8</v>
      </c>
    </row>
    <row r="488" spans="1:6">
      <c r="A488" s="1" t="s">
        <v>21</v>
      </c>
      <c r="E488" s="3" t="s">
        <v>22</v>
      </c>
      <c r="F488" s="7">
        <f>ROUND(F528*E524*D524*C524*B524,3)</f>
        <v>1</v>
      </c>
    </row>
    <row r="489" spans="1:6">
      <c r="A489" s="1" t="s">
        <v>23</v>
      </c>
      <c r="E489" s="3" t="s">
        <v>24</v>
      </c>
      <c r="F489" s="7">
        <f>ROUND(F528*E524*D524*C524*B524*F484,3)</f>
        <v>1.0029999999999999</v>
      </c>
    </row>
    <row r="490" spans="1:6">
      <c r="A490" s="1" t="s">
        <v>25</v>
      </c>
      <c r="E490" s="3" t="s">
        <v>26</v>
      </c>
      <c r="F490" s="7">
        <f>ROUND(F528*E524*D524*C524*B524*F484*E484,3)</f>
        <v>1.004</v>
      </c>
    </row>
    <row r="491" spans="1:6">
      <c r="A491" s="1" t="s">
        <v>27</v>
      </c>
      <c r="E491" s="3" t="s">
        <v>28</v>
      </c>
      <c r="F491" s="7">
        <f>ROUND(F528*E524*D524*C524*B524*F484*E484*D484,3)</f>
        <v>1.01</v>
      </c>
    </row>
    <row r="492" spans="1:6">
      <c r="A492" s="1" t="s">
        <v>29</v>
      </c>
      <c r="E492" s="3" t="s">
        <v>30</v>
      </c>
      <c r="F492" s="7">
        <f>ROUND(F528*E524*D524*C524*B524*F484*E484*D484*C484,3)</f>
        <v>1.07</v>
      </c>
    </row>
    <row r="494" spans="1:6">
      <c r="A494" s="1" t="s">
        <v>0</v>
      </c>
    </row>
    <row r="495" spans="1:6">
      <c r="A495" s="13" t="s">
        <v>9</v>
      </c>
      <c r="B495" s="13"/>
      <c r="C495" s="13"/>
      <c r="D495" s="13"/>
      <c r="E495" s="13"/>
      <c r="F495" s="13"/>
    </row>
    <row r="496" spans="1:6">
      <c r="A496" s="13" t="s">
        <v>62</v>
      </c>
      <c r="B496" s="13"/>
      <c r="C496" s="13"/>
      <c r="D496" s="13"/>
      <c r="E496" s="13"/>
      <c r="F496" s="13"/>
    </row>
    <row r="497" spans="1:6">
      <c r="A497" s="13" t="s">
        <v>52</v>
      </c>
      <c r="B497" s="13"/>
      <c r="C497" s="13"/>
      <c r="D497" s="13"/>
      <c r="E497" s="13"/>
      <c r="F497" s="13"/>
    </row>
    <row r="498" spans="1:6">
      <c r="A498" s="13" t="s">
        <v>1</v>
      </c>
      <c r="B498" s="13"/>
      <c r="C498" s="13"/>
      <c r="D498" s="13"/>
      <c r="E498" s="13"/>
      <c r="F498" s="13"/>
    </row>
    <row r="500" spans="1:6">
      <c r="A500" s="2" t="s">
        <v>2</v>
      </c>
    </row>
    <row r="501" spans="1:6">
      <c r="A501" s="2" t="s">
        <v>3</v>
      </c>
    </row>
    <row r="502" spans="1:6">
      <c r="A502" s="4" t="s">
        <v>4</v>
      </c>
      <c r="B502" s="5" t="s">
        <v>31</v>
      </c>
      <c r="C502" s="5" t="s">
        <v>32</v>
      </c>
      <c r="D502" s="5" t="s">
        <v>33</v>
      </c>
      <c r="E502" s="5" t="s">
        <v>34</v>
      </c>
      <c r="F502" s="5" t="s">
        <v>35</v>
      </c>
    </row>
    <row r="503" spans="1:6">
      <c r="A503" s="2"/>
    </row>
    <row r="504" spans="1:6">
      <c r="A504" s="6" t="str">
        <f>A472</f>
        <v>12/31/2008</v>
      </c>
      <c r="B504" s="10">
        <v>8594089</v>
      </c>
      <c r="C504" s="10">
        <v>8544152</v>
      </c>
      <c r="D504" s="10">
        <v>8544152</v>
      </c>
      <c r="E504" s="10">
        <v>8544152</v>
      </c>
      <c r="F504" s="10">
        <v>8544152</v>
      </c>
    </row>
    <row r="505" spans="1:6">
      <c r="A505" s="6" t="str">
        <f t="shared" ref="A505:A510" si="38">A456</f>
        <v>12/31/2009</v>
      </c>
      <c r="B505" s="10">
        <v>7969956</v>
      </c>
      <c r="C505" s="10">
        <v>7972775</v>
      </c>
      <c r="D505" s="10">
        <v>7975632</v>
      </c>
      <c r="E505" s="10">
        <v>7975632</v>
      </c>
      <c r="F505" s="10">
        <v>7975632</v>
      </c>
    </row>
    <row r="506" spans="1:6">
      <c r="A506" s="6" t="str">
        <f t="shared" si="38"/>
        <v>12/31/2010</v>
      </c>
      <c r="B506" s="10">
        <v>8161205</v>
      </c>
      <c r="C506" s="10">
        <v>8173926</v>
      </c>
      <c r="D506" s="10">
        <v>8196286</v>
      </c>
      <c r="E506" s="10">
        <v>8190931</v>
      </c>
      <c r="F506" s="10">
        <v>8190931</v>
      </c>
    </row>
    <row r="507" spans="1:6">
      <c r="A507" s="6" t="str">
        <f t="shared" si="38"/>
        <v>12/31/2011</v>
      </c>
      <c r="B507" s="10">
        <v>8433794</v>
      </c>
      <c r="C507" s="10">
        <v>8433794</v>
      </c>
      <c r="D507" s="10">
        <v>8433794</v>
      </c>
      <c r="E507" s="10">
        <v>8433794</v>
      </c>
      <c r="F507" s="10"/>
    </row>
    <row r="508" spans="1:6">
      <c r="A508" s="6" t="str">
        <f t="shared" si="38"/>
        <v>12/31/2012</v>
      </c>
      <c r="B508" s="10">
        <v>8302835</v>
      </c>
      <c r="C508" s="10">
        <v>8300735</v>
      </c>
      <c r="D508" s="10">
        <v>8300735</v>
      </c>
      <c r="E508" s="10"/>
      <c r="F508" s="10"/>
    </row>
    <row r="509" spans="1:6">
      <c r="A509" s="6" t="str">
        <f t="shared" si="38"/>
        <v>12/31/2013</v>
      </c>
      <c r="B509" s="10">
        <v>8689868</v>
      </c>
      <c r="C509" s="10">
        <v>8689870</v>
      </c>
      <c r="D509" s="10"/>
      <c r="E509" s="10"/>
      <c r="F509" s="10"/>
    </row>
    <row r="510" spans="1:6">
      <c r="A510" s="6" t="str">
        <f t="shared" si="38"/>
        <v>12/31/2014</v>
      </c>
      <c r="B510" s="10">
        <v>9742686</v>
      </c>
      <c r="C510" s="10"/>
      <c r="D510" s="10"/>
      <c r="E510" s="10"/>
      <c r="F510" s="10"/>
    </row>
    <row r="512" spans="1:6">
      <c r="D512" s="1" t="s">
        <v>14</v>
      </c>
    </row>
    <row r="513" spans="1:6">
      <c r="A513" s="2" t="s">
        <v>2</v>
      </c>
    </row>
    <row r="514" spans="1:6">
      <c r="A514" s="2" t="s">
        <v>3</v>
      </c>
    </row>
    <row r="515" spans="1:6">
      <c r="A515" s="4" t="s">
        <v>4</v>
      </c>
      <c r="B515" s="8" t="s">
        <v>36</v>
      </c>
      <c r="C515" s="8" t="s">
        <v>37</v>
      </c>
      <c r="D515" s="8" t="s">
        <v>38</v>
      </c>
      <c r="E515" s="8" t="s">
        <v>39</v>
      </c>
      <c r="F515" s="8" t="s">
        <v>40</v>
      </c>
    </row>
    <row r="516" spans="1:6">
      <c r="A516" s="6" t="str">
        <f t="shared" ref="A516:A522" si="39">A504</f>
        <v>12/31/2008</v>
      </c>
      <c r="B516" s="7">
        <f t="shared" ref="B516:B522" si="40">ROUND(B504/F455,3)</f>
        <v>1</v>
      </c>
      <c r="C516" s="7">
        <f>ROUND(C504/B504,3)</f>
        <v>0.99399999999999999</v>
      </c>
      <c r="D516" s="7">
        <f>ROUND(D504/C504,3)</f>
        <v>1</v>
      </c>
      <c r="E516" s="7">
        <f>ROUND(E504/D504,3)</f>
        <v>1</v>
      </c>
      <c r="F516" s="7">
        <f>ROUND(F504/E504,3)</f>
        <v>1</v>
      </c>
    </row>
    <row r="517" spans="1:6">
      <c r="A517" s="6" t="str">
        <f t="shared" si="39"/>
        <v>12/31/2009</v>
      </c>
      <c r="B517" s="7">
        <f t="shared" si="40"/>
        <v>0.999</v>
      </c>
      <c r="C517" s="7">
        <f t="shared" ref="C517:E521" si="41">ROUND(C505/B505,3)</f>
        <v>1</v>
      </c>
      <c r="D517" s="7">
        <f t="shared" si="41"/>
        <v>1</v>
      </c>
      <c r="E517" s="7">
        <f t="shared" si="41"/>
        <v>1</v>
      </c>
      <c r="F517" s="7">
        <f>ROUND(F505/E505,3)</f>
        <v>1</v>
      </c>
    </row>
    <row r="518" spans="1:6">
      <c r="A518" s="6" t="str">
        <f t="shared" si="39"/>
        <v>12/31/2010</v>
      </c>
      <c r="B518" s="7">
        <f t="shared" si="40"/>
        <v>1.0029999999999999</v>
      </c>
      <c r="C518" s="7">
        <f t="shared" si="41"/>
        <v>1.002</v>
      </c>
      <c r="D518" s="7">
        <f t="shared" si="41"/>
        <v>1.0029999999999999</v>
      </c>
      <c r="E518" s="7">
        <f t="shared" si="41"/>
        <v>0.999</v>
      </c>
      <c r="F518" s="7">
        <f>ROUND(F506/E506,3)</f>
        <v>1</v>
      </c>
    </row>
    <row r="519" spans="1:6">
      <c r="A519" s="6" t="str">
        <f t="shared" si="39"/>
        <v>12/31/2011</v>
      </c>
      <c r="B519" s="7">
        <f t="shared" si="40"/>
        <v>1</v>
      </c>
      <c r="C519" s="7">
        <f t="shared" si="41"/>
        <v>1</v>
      </c>
      <c r="D519" s="7">
        <f t="shared" si="41"/>
        <v>1</v>
      </c>
      <c r="E519" s="7">
        <f t="shared" si="41"/>
        <v>1</v>
      </c>
    </row>
    <row r="520" spans="1:6">
      <c r="A520" s="6" t="str">
        <f t="shared" si="39"/>
        <v>12/31/2012</v>
      </c>
      <c r="B520" s="7">
        <f t="shared" si="40"/>
        <v>0.998</v>
      </c>
      <c r="C520" s="7">
        <f t="shared" si="41"/>
        <v>1</v>
      </c>
      <c r="D520" s="7">
        <f t="shared" si="41"/>
        <v>1</v>
      </c>
    </row>
    <row r="521" spans="1:6">
      <c r="A521" s="6" t="str">
        <f t="shared" si="39"/>
        <v>12/31/2013</v>
      </c>
      <c r="B521" s="7">
        <f t="shared" si="40"/>
        <v>1</v>
      </c>
      <c r="C521" s="7">
        <f t="shared" si="41"/>
        <v>1</v>
      </c>
    </row>
    <row r="522" spans="1:6">
      <c r="A522" s="6" t="str">
        <f t="shared" si="39"/>
        <v>12/31/2014</v>
      </c>
      <c r="B522" s="7">
        <f t="shared" si="40"/>
        <v>0.999</v>
      </c>
    </row>
    <row r="524" spans="1:6">
      <c r="A524" s="1" t="s">
        <v>19</v>
      </c>
      <c r="B524" s="7">
        <f>ROUND((SUM(B518:B522)-MAX(B518:B522)-MIN(B518:B522))/3,3)</f>
        <v>1</v>
      </c>
      <c r="C524" s="7">
        <f>ROUND((SUM(C517:C521)-MAX(C517:C521)-MIN(C517:C521))/3,3)</f>
        <v>1</v>
      </c>
      <c r="D524" s="7">
        <f>ROUND((SUM(D516:D520)-MAX(D516:D520)-MIN(D516:D520))/3,3)</f>
        <v>1</v>
      </c>
      <c r="E524" s="7">
        <f>ROUND((SUM(E516:E519)-MAX(E516:E519)-MIN(E516:E519))/2,3)</f>
        <v>1</v>
      </c>
      <c r="F524" s="7">
        <f>ROUND(SUM(F516:F518)/3,3)</f>
        <v>1</v>
      </c>
    </row>
    <row r="525" spans="1:6">
      <c r="A525" s="1" t="s">
        <v>20</v>
      </c>
    </row>
    <row r="527" spans="1:6">
      <c r="C527" s="1" t="s">
        <v>8</v>
      </c>
      <c r="F527" s="7"/>
    </row>
    <row r="528" spans="1:6">
      <c r="A528" s="1" t="s">
        <v>41</v>
      </c>
      <c r="E528" s="3" t="s">
        <v>42</v>
      </c>
      <c r="F528" s="7">
        <v>1</v>
      </c>
    </row>
    <row r="529" spans="1:6">
      <c r="A529" s="1" t="s">
        <v>43</v>
      </c>
      <c r="E529" s="3" t="s">
        <v>44</v>
      </c>
      <c r="F529" s="7">
        <f>ROUND(F524*F528,3)</f>
        <v>1</v>
      </c>
    </row>
    <row r="530" spans="1:6">
      <c r="A530" s="1" t="s">
        <v>45</v>
      </c>
      <c r="E530" s="3" t="s">
        <v>46</v>
      </c>
      <c r="F530" s="7">
        <f>ROUND(E524*F524*F528,3)</f>
        <v>1</v>
      </c>
    </row>
    <row r="531" spans="1:6">
      <c r="A531" s="1" t="s">
        <v>47</v>
      </c>
      <c r="E531" s="3" t="s">
        <v>48</v>
      </c>
      <c r="F531" s="7">
        <f>ROUND(D524*E524*F524*F528,3)</f>
        <v>1</v>
      </c>
    </row>
    <row r="532" spans="1:6">
      <c r="A532" s="1" t="s">
        <v>49</v>
      </c>
      <c r="E532" s="3" t="s">
        <v>50</v>
      </c>
      <c r="F532" s="7">
        <f>ROUND(C524*D524*E524*F524*F528,3)</f>
        <v>1</v>
      </c>
    </row>
  </sheetData>
  <mergeCells count="48">
    <mergeCell ref="A498:F498"/>
    <mergeCell ref="A406:F406"/>
    <mergeCell ref="A407:F407"/>
    <mergeCell ref="A408:F408"/>
    <mergeCell ref="A409:F409"/>
    <mergeCell ref="A446:F446"/>
    <mergeCell ref="A447:F447"/>
    <mergeCell ref="A448:F448"/>
    <mergeCell ref="A449:F449"/>
    <mergeCell ref="A495:F495"/>
    <mergeCell ref="A496:F496"/>
    <mergeCell ref="A497:F497"/>
    <mergeCell ref="A360:F360"/>
    <mergeCell ref="A268:F268"/>
    <mergeCell ref="A269:F269"/>
    <mergeCell ref="A270:F270"/>
    <mergeCell ref="A271:F271"/>
    <mergeCell ref="A317:F317"/>
    <mergeCell ref="A318:F318"/>
    <mergeCell ref="A319:F319"/>
    <mergeCell ref="A320:F320"/>
    <mergeCell ref="A357:F357"/>
    <mergeCell ref="A358:F358"/>
    <mergeCell ref="A359:F359"/>
    <mergeCell ref="A231:F231"/>
    <mergeCell ref="A139:F139"/>
    <mergeCell ref="A140:F140"/>
    <mergeCell ref="A141:F141"/>
    <mergeCell ref="A142:F142"/>
    <mergeCell ref="A179:F179"/>
    <mergeCell ref="A180:F180"/>
    <mergeCell ref="A181:F181"/>
    <mergeCell ref="A182:F182"/>
    <mergeCell ref="A228:F228"/>
    <mergeCell ref="A229:F229"/>
    <mergeCell ref="A230:F230"/>
    <mergeCell ref="A93:F93"/>
    <mergeCell ref="A2:F2"/>
    <mergeCell ref="A3:F3"/>
    <mergeCell ref="A4:F4"/>
    <mergeCell ref="A5:F5"/>
    <mergeCell ref="A50:F50"/>
    <mergeCell ref="A51:F51"/>
    <mergeCell ref="A52:F52"/>
    <mergeCell ref="A53:F53"/>
    <mergeCell ref="A90:F90"/>
    <mergeCell ref="A91:F91"/>
    <mergeCell ref="A92:F92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12</oddHeader>
    <oddFooter>&amp;L&amp;"Times New Roman,Regular"© Insurance Services Office, Inc., 2022&amp;R&amp;"Times New Roman,Regular"&amp;A</oddFooter>
  </headerFooter>
  <rowBreaks count="12" manualBreakCount="12">
    <brk id="48" max="16383" man="1"/>
    <brk id="88" max="16383" man="1"/>
    <brk id="137" max="16383" man="1"/>
    <brk id="177" max="16383" man="1"/>
    <brk id="226" max="16383" man="1"/>
    <brk id="266" max="16383" man="1"/>
    <brk id="315" max="16383" man="1"/>
    <brk id="355" max="16383" man="1"/>
    <brk id="404" max="16383" man="1"/>
    <brk id="444" max="16383" man="1"/>
    <brk id="493" max="16383" man="1"/>
    <brk id="532" max="16383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2EEA2-B644-4FAF-8D67-714FA81E3C0A}">
  <sheetPr codeName="Sheet36">
    <pageSetUpPr autoPageBreaks="0"/>
  </sheetPr>
  <dimension ref="A1:F265"/>
  <sheetViews>
    <sheetView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9</v>
      </c>
      <c r="B2" s="13"/>
      <c r="C2" s="13"/>
      <c r="D2" s="13"/>
      <c r="E2" s="13"/>
      <c r="F2" s="13"/>
    </row>
    <row r="3" spans="1:6">
      <c r="A3" s="13" t="s">
        <v>63</v>
      </c>
      <c r="B3" s="13"/>
      <c r="C3" s="13"/>
      <c r="D3" s="13"/>
      <c r="E3" s="13"/>
      <c r="F3" s="13"/>
    </row>
    <row r="4" spans="1:6">
      <c r="A4" s="13" t="s">
        <v>11</v>
      </c>
      <c r="B4" s="13"/>
      <c r="C4" s="13"/>
      <c r="D4" s="13"/>
      <c r="E4" s="13"/>
      <c r="F4" s="13"/>
    </row>
    <row r="5" spans="1:6">
      <c r="A5" s="13" t="s">
        <v>1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2227827</v>
      </c>
      <c r="C11" s="10">
        <v>2754568</v>
      </c>
      <c r="D11" s="10">
        <v>3112451</v>
      </c>
      <c r="E11" s="10">
        <v>3263818</v>
      </c>
      <c r="F11" s="10">
        <v>3397956</v>
      </c>
    </row>
    <row r="12" spans="1:6">
      <c r="A12" s="11" t="str">
        <f t="shared" si="0"/>
        <v>12/31/2009</v>
      </c>
      <c r="B12" s="10">
        <v>4116574</v>
      </c>
      <c r="C12" s="10">
        <v>6038832</v>
      </c>
      <c r="D12" s="10">
        <v>7161139</v>
      </c>
      <c r="E12" s="10">
        <v>7758062</v>
      </c>
      <c r="F12" s="10">
        <v>7968667</v>
      </c>
    </row>
    <row r="13" spans="1:6">
      <c r="A13" s="11" t="str">
        <f t="shared" si="0"/>
        <v>12/31/2010</v>
      </c>
      <c r="B13" s="10">
        <v>4707798</v>
      </c>
      <c r="C13" s="10">
        <v>6953963</v>
      </c>
      <c r="D13" s="10">
        <v>8012432</v>
      </c>
      <c r="E13" s="10">
        <v>8797425</v>
      </c>
      <c r="F13" s="10">
        <v>8932403</v>
      </c>
    </row>
    <row r="14" spans="1:6">
      <c r="A14" s="11" t="str">
        <f t="shared" si="0"/>
        <v>12/31/2011</v>
      </c>
      <c r="B14" s="10">
        <v>6396311</v>
      </c>
      <c r="C14" s="10">
        <v>8779143</v>
      </c>
      <c r="D14" s="10">
        <v>10882046</v>
      </c>
      <c r="E14" s="10">
        <v>11594541</v>
      </c>
      <c r="F14" s="10">
        <v>11816872</v>
      </c>
    </row>
    <row r="15" spans="1:6">
      <c r="A15" s="11" t="str">
        <f t="shared" si="0"/>
        <v>12/31/2012</v>
      </c>
      <c r="B15" s="10">
        <v>6833976</v>
      </c>
      <c r="C15" s="10">
        <v>10201905</v>
      </c>
      <c r="D15" s="10">
        <v>11776382</v>
      </c>
      <c r="E15" s="10">
        <v>13356040</v>
      </c>
      <c r="F15" s="10">
        <v>13995997</v>
      </c>
    </row>
    <row r="16" spans="1:6">
      <c r="A16" s="11" t="str">
        <f t="shared" si="0"/>
        <v>12/31/2013</v>
      </c>
      <c r="B16" s="10">
        <v>5459179</v>
      </c>
      <c r="C16" s="10">
        <v>7904498</v>
      </c>
      <c r="D16" s="10">
        <v>8701306</v>
      </c>
      <c r="E16" s="10">
        <v>9697538</v>
      </c>
      <c r="F16" s="10">
        <v>9942226</v>
      </c>
    </row>
    <row r="17" spans="1:6">
      <c r="A17" s="11" t="str">
        <f t="shared" si="0"/>
        <v>12/31/2014</v>
      </c>
      <c r="B17" s="10">
        <v>5636615</v>
      </c>
      <c r="C17" s="10">
        <v>7224028</v>
      </c>
      <c r="D17" s="10">
        <v>10249095</v>
      </c>
      <c r="E17" s="10">
        <v>11602531</v>
      </c>
      <c r="F17" s="10">
        <v>12155871</v>
      </c>
    </row>
    <row r="18" spans="1:6">
      <c r="A18" s="11" t="str">
        <f t="shared" si="0"/>
        <v>12/31/2015</v>
      </c>
      <c r="B18" s="10">
        <v>4883180</v>
      </c>
      <c r="C18" s="10">
        <v>7802789</v>
      </c>
      <c r="D18" s="10">
        <v>10529749</v>
      </c>
      <c r="E18" s="10">
        <v>12837555</v>
      </c>
      <c r="F18" s="10">
        <v>14337078</v>
      </c>
    </row>
    <row r="19" spans="1:6">
      <c r="A19" s="11" t="str">
        <f t="shared" si="0"/>
        <v>12/31/2016</v>
      </c>
      <c r="B19" s="10">
        <v>6523073</v>
      </c>
      <c r="C19" s="10">
        <v>8090707</v>
      </c>
      <c r="D19" s="10">
        <v>9802525</v>
      </c>
      <c r="E19" s="10">
        <v>11495197</v>
      </c>
      <c r="F19" s="10"/>
    </row>
    <row r="20" spans="1:6">
      <c r="A20" s="11" t="str">
        <f t="shared" si="0"/>
        <v>12/31/2017</v>
      </c>
      <c r="B20" s="10">
        <v>5597805</v>
      </c>
      <c r="C20" s="10">
        <v>7667845</v>
      </c>
      <c r="D20" s="10">
        <v>8929027</v>
      </c>
      <c r="E20" s="10"/>
      <c r="F20" s="10"/>
    </row>
    <row r="21" spans="1:6">
      <c r="A21" s="11" t="str">
        <f t="shared" si="0"/>
        <v>12/31/2018</v>
      </c>
      <c r="B21" s="10">
        <v>6253583</v>
      </c>
      <c r="C21" s="10">
        <v>7570647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5461063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1.236</v>
      </c>
      <c r="D28" s="7">
        <f>ROUND(D11/C11,3)</f>
        <v>1.1299999999999999</v>
      </c>
      <c r="E28" s="7">
        <f>ROUND(E11/D11,3)</f>
        <v>1.0489999999999999</v>
      </c>
      <c r="F28" s="7">
        <f>ROUND(F11/E11,3)</f>
        <v>1.0409999999999999</v>
      </c>
    </row>
    <row r="29" spans="1:6">
      <c r="A29" s="6" t="str">
        <f t="shared" ref="A29:A38" si="1">A12</f>
        <v>12/31/2009</v>
      </c>
      <c r="C29" s="7">
        <f t="shared" ref="C29:F38" si="2">ROUND(C12/B12,3)</f>
        <v>1.4670000000000001</v>
      </c>
      <c r="D29" s="7">
        <f t="shared" si="2"/>
        <v>1.1859999999999999</v>
      </c>
      <c r="E29" s="7">
        <f t="shared" si="2"/>
        <v>1.083</v>
      </c>
      <c r="F29" s="7">
        <f t="shared" si="2"/>
        <v>1.0269999999999999</v>
      </c>
    </row>
    <row r="30" spans="1:6">
      <c r="A30" s="6" t="str">
        <f t="shared" si="1"/>
        <v>12/31/2010</v>
      </c>
      <c r="C30" s="7">
        <f t="shared" si="2"/>
        <v>1.4770000000000001</v>
      </c>
      <c r="D30" s="7">
        <f t="shared" si="2"/>
        <v>1.1519999999999999</v>
      </c>
      <c r="E30" s="7">
        <f t="shared" si="2"/>
        <v>1.0980000000000001</v>
      </c>
      <c r="F30" s="7">
        <f t="shared" si="2"/>
        <v>1.0149999999999999</v>
      </c>
    </row>
    <row r="31" spans="1:6">
      <c r="A31" s="6" t="str">
        <f t="shared" si="1"/>
        <v>12/31/2011</v>
      </c>
      <c r="C31" s="7">
        <f t="shared" si="2"/>
        <v>1.373</v>
      </c>
      <c r="D31" s="7">
        <f t="shared" si="2"/>
        <v>1.24</v>
      </c>
      <c r="E31" s="7">
        <f t="shared" si="2"/>
        <v>1.0649999999999999</v>
      </c>
      <c r="F31" s="7">
        <f t="shared" si="2"/>
        <v>1.0189999999999999</v>
      </c>
    </row>
    <row r="32" spans="1:6">
      <c r="A32" s="6" t="str">
        <f t="shared" si="1"/>
        <v>12/31/2012</v>
      </c>
      <c r="C32" s="7">
        <f t="shared" si="2"/>
        <v>1.4930000000000001</v>
      </c>
      <c r="D32" s="7">
        <f t="shared" si="2"/>
        <v>1.1539999999999999</v>
      </c>
      <c r="E32" s="7">
        <f t="shared" si="2"/>
        <v>1.1339999999999999</v>
      </c>
      <c r="F32" s="7">
        <f t="shared" si="2"/>
        <v>1.048</v>
      </c>
    </row>
    <row r="33" spans="1:6">
      <c r="A33" s="6" t="str">
        <f t="shared" si="1"/>
        <v>12/31/2013</v>
      </c>
      <c r="C33" s="7">
        <f t="shared" si="2"/>
        <v>1.448</v>
      </c>
      <c r="D33" s="7">
        <f t="shared" si="2"/>
        <v>1.101</v>
      </c>
      <c r="E33" s="7">
        <f t="shared" si="2"/>
        <v>1.1140000000000001</v>
      </c>
      <c r="F33" s="7">
        <f t="shared" si="2"/>
        <v>1.0249999999999999</v>
      </c>
    </row>
    <row r="34" spans="1:6">
      <c r="A34" s="6" t="str">
        <f t="shared" si="1"/>
        <v>12/31/2014</v>
      </c>
      <c r="C34" s="7">
        <f t="shared" si="2"/>
        <v>1.282</v>
      </c>
      <c r="D34" s="7">
        <f t="shared" si="2"/>
        <v>1.419</v>
      </c>
      <c r="E34" s="7">
        <f t="shared" si="2"/>
        <v>1.1319999999999999</v>
      </c>
      <c r="F34" s="7">
        <f t="shared" si="2"/>
        <v>1.048</v>
      </c>
    </row>
    <row r="35" spans="1:6">
      <c r="A35" s="6" t="str">
        <f t="shared" si="1"/>
        <v>12/31/2015</v>
      </c>
      <c r="C35" s="7">
        <f t="shared" si="2"/>
        <v>1.5980000000000001</v>
      </c>
      <c r="D35" s="7">
        <f t="shared" si="2"/>
        <v>1.349</v>
      </c>
      <c r="E35" s="7">
        <f t="shared" si="2"/>
        <v>1.2190000000000001</v>
      </c>
      <c r="F35" s="7">
        <f t="shared" si="2"/>
        <v>1.117</v>
      </c>
    </row>
    <row r="36" spans="1:6">
      <c r="A36" s="6" t="str">
        <f t="shared" si="1"/>
        <v>12/31/2016</v>
      </c>
      <c r="C36" s="7">
        <f t="shared" si="2"/>
        <v>1.24</v>
      </c>
      <c r="D36" s="7">
        <f t="shared" si="2"/>
        <v>1.212</v>
      </c>
      <c r="E36" s="7">
        <f t="shared" si="2"/>
        <v>1.173</v>
      </c>
    </row>
    <row r="37" spans="1:6">
      <c r="A37" s="6" t="str">
        <f t="shared" si="1"/>
        <v>12/31/2017</v>
      </c>
      <c r="C37" s="7">
        <f t="shared" si="2"/>
        <v>1.37</v>
      </c>
      <c r="D37" s="7">
        <f t="shared" si="2"/>
        <v>1.1639999999999999</v>
      </c>
    </row>
    <row r="38" spans="1:6">
      <c r="A38" s="6" t="str">
        <f t="shared" si="1"/>
        <v>12/31/2018</v>
      </c>
      <c r="C38" s="7">
        <f t="shared" si="2"/>
        <v>1.2110000000000001</v>
      </c>
    </row>
    <row r="40" spans="1:6">
      <c r="A40" s="1" t="s">
        <v>19</v>
      </c>
      <c r="C40" s="7">
        <f>ROUND((SUM(C34:C38)-MAX(C34:C38)-MIN(C34:C38))/3,3)</f>
        <v>1.2969999999999999</v>
      </c>
      <c r="D40" s="7">
        <f>ROUND((SUM(D33:D37)-MAX(D33:D37)-MIN(D33:D37))/3,3)</f>
        <v>1.242</v>
      </c>
      <c r="E40" s="7">
        <f>ROUND((SUM(E32:E36)-MAX(E32:E36)-MIN(E32:E36))/3,3)</f>
        <v>1.1459999999999999</v>
      </c>
      <c r="F40" s="7">
        <f>ROUND((SUM(F31:F35)-MAX(F31:F35)-MIN(F31:F35))/3,3)</f>
        <v>1.04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1.002</v>
      </c>
    </row>
    <row r="45" spans="1:6">
      <c r="A45" s="1" t="s">
        <v>23</v>
      </c>
      <c r="E45" s="3" t="s">
        <v>24</v>
      </c>
      <c r="F45" s="7">
        <f>ROUND(F83*F79*E79*D79*C79*B79*F40,3)</f>
        <v>1.042</v>
      </c>
    </row>
    <row r="46" spans="1:6">
      <c r="A46" s="1" t="s">
        <v>25</v>
      </c>
      <c r="E46" s="3" t="s">
        <v>26</v>
      </c>
      <c r="F46" s="7">
        <f>ROUND(F83*F79*E79*D79*C79*B79*F40*E40,3)</f>
        <v>1.194</v>
      </c>
    </row>
    <row r="47" spans="1:6">
      <c r="A47" s="1" t="s">
        <v>27</v>
      </c>
      <c r="E47" s="3" t="s">
        <v>28</v>
      </c>
      <c r="F47" s="7">
        <f>ROUND(F83*F79*E79*D79*C79*B79*F40*E40*D40,3)</f>
        <v>1.4830000000000001</v>
      </c>
    </row>
    <row r="48" spans="1:6">
      <c r="A48" s="1" t="s">
        <v>29</v>
      </c>
      <c r="E48" s="3" t="s">
        <v>30</v>
      </c>
      <c r="F48" s="7">
        <f>ROUND(F83*F79*E79*D79*C79*B79*F40*E40*D40*C40,3)</f>
        <v>1.9239999999999999</v>
      </c>
    </row>
    <row r="49" spans="1:6">
      <c r="A49" s="1" t="s">
        <v>0</v>
      </c>
    </row>
    <row r="50" spans="1:6">
      <c r="A50" s="13" t="s">
        <v>9</v>
      </c>
      <c r="B50" s="13"/>
      <c r="C50" s="13"/>
      <c r="D50" s="13"/>
      <c r="E50" s="13"/>
      <c r="F50" s="13"/>
    </row>
    <row r="51" spans="1:6">
      <c r="A51" s="13" t="s">
        <v>63</v>
      </c>
      <c r="B51" s="13"/>
      <c r="C51" s="13"/>
      <c r="D51" s="13"/>
      <c r="E51" s="13"/>
      <c r="F51" s="13"/>
    </row>
    <row r="52" spans="1:6">
      <c r="A52" s="13" t="s">
        <v>11</v>
      </c>
      <c r="B52" s="13"/>
      <c r="C52" s="13"/>
      <c r="D52" s="13"/>
      <c r="E52" s="13"/>
      <c r="F52" s="13"/>
    </row>
    <row r="53" spans="1:6">
      <c r="A53" s="13" t="s">
        <v>1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3412112</v>
      </c>
      <c r="C59" s="10">
        <v>3452992</v>
      </c>
      <c r="D59" s="10">
        <v>3459672</v>
      </c>
      <c r="E59" s="10">
        <v>3439809</v>
      </c>
      <c r="F59" s="10">
        <v>3431824</v>
      </c>
    </row>
    <row r="60" spans="1:6">
      <c r="A60" s="6" t="str">
        <f t="shared" ref="A60:A65" si="3">A12</f>
        <v>12/31/2009</v>
      </c>
      <c r="B60" s="10">
        <v>8100037</v>
      </c>
      <c r="C60" s="10">
        <v>8106448</v>
      </c>
      <c r="D60" s="10">
        <v>8107448</v>
      </c>
      <c r="E60" s="10">
        <v>8096481</v>
      </c>
      <c r="F60" s="10">
        <v>8096412</v>
      </c>
    </row>
    <row r="61" spans="1:6">
      <c r="A61" s="6" t="str">
        <f t="shared" si="3"/>
        <v>12/31/2010</v>
      </c>
      <c r="B61" s="10">
        <v>8990289</v>
      </c>
      <c r="C61" s="10">
        <v>8958046</v>
      </c>
      <c r="D61" s="10">
        <v>9063725</v>
      </c>
      <c r="E61" s="10">
        <v>9108713</v>
      </c>
      <c r="F61" s="10">
        <v>9109202</v>
      </c>
    </row>
    <row r="62" spans="1:6">
      <c r="A62" s="6" t="str">
        <f t="shared" si="3"/>
        <v>12/31/2011</v>
      </c>
      <c r="B62" s="10">
        <v>11789611</v>
      </c>
      <c r="C62" s="10">
        <v>11832724</v>
      </c>
      <c r="D62" s="10">
        <v>11870001</v>
      </c>
      <c r="E62" s="10">
        <v>11870185</v>
      </c>
      <c r="F62" s="10"/>
    </row>
    <row r="63" spans="1:6">
      <c r="A63" s="6" t="str">
        <f t="shared" si="3"/>
        <v>12/31/2012</v>
      </c>
      <c r="B63" s="10">
        <v>13974984</v>
      </c>
      <c r="C63" s="10">
        <v>13915005</v>
      </c>
      <c r="D63" s="10">
        <v>13920840</v>
      </c>
      <c r="E63" s="10"/>
      <c r="F63" s="10"/>
    </row>
    <row r="64" spans="1:6">
      <c r="A64" s="6" t="str">
        <f t="shared" si="3"/>
        <v>12/31/2013</v>
      </c>
      <c r="B64" s="10">
        <v>9974635</v>
      </c>
      <c r="C64" s="10">
        <v>9987382</v>
      </c>
      <c r="D64" s="10"/>
      <c r="E64" s="10"/>
      <c r="F64" s="10"/>
    </row>
    <row r="65" spans="1:6">
      <c r="A65" s="6" t="str">
        <f t="shared" si="3"/>
        <v>12/31/2014</v>
      </c>
      <c r="B65" s="10">
        <v>12284821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1.004</v>
      </c>
      <c r="C71" s="7">
        <f>ROUND(C59/B59,3)</f>
        <v>1.012</v>
      </c>
      <c r="D71" s="7">
        <f>ROUND(D59/C59,3)</f>
        <v>1.002</v>
      </c>
      <c r="E71" s="7">
        <f>ROUND(E59/D59,3)</f>
        <v>0.99399999999999999</v>
      </c>
      <c r="F71" s="7">
        <f>ROUND(F59/E59,3)</f>
        <v>0.998</v>
      </c>
    </row>
    <row r="72" spans="1:6">
      <c r="A72" s="6" t="str">
        <f t="shared" si="4"/>
        <v>12/31/2009</v>
      </c>
      <c r="B72" s="7">
        <f t="shared" si="5"/>
        <v>1.016</v>
      </c>
      <c r="C72" s="7">
        <f t="shared" ref="C72:F76" si="6">ROUND(C60/B60,3)</f>
        <v>1.0009999999999999</v>
      </c>
      <c r="D72" s="7">
        <f t="shared" si="6"/>
        <v>1</v>
      </c>
      <c r="E72" s="7">
        <f t="shared" si="6"/>
        <v>0.999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1.006</v>
      </c>
      <c r="C73" s="7">
        <f t="shared" si="6"/>
        <v>0.996</v>
      </c>
      <c r="D73" s="7">
        <f t="shared" si="6"/>
        <v>1.012</v>
      </c>
      <c r="E73" s="7">
        <f t="shared" si="6"/>
        <v>1.0049999999999999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0.998</v>
      </c>
      <c r="C74" s="7">
        <f t="shared" si="6"/>
        <v>1.004</v>
      </c>
      <c r="D74" s="7">
        <f t="shared" si="6"/>
        <v>1.0029999999999999</v>
      </c>
      <c r="E74" s="7">
        <f t="shared" si="6"/>
        <v>1</v>
      </c>
    </row>
    <row r="75" spans="1:6">
      <c r="A75" s="6" t="str">
        <f t="shared" si="4"/>
        <v>12/31/2012</v>
      </c>
      <c r="B75" s="7">
        <f t="shared" si="5"/>
        <v>0.998</v>
      </c>
      <c r="C75" s="7">
        <f t="shared" si="6"/>
        <v>0.996</v>
      </c>
      <c r="D75" s="7">
        <f t="shared" si="6"/>
        <v>1</v>
      </c>
    </row>
    <row r="76" spans="1:6">
      <c r="A76" s="6" t="str">
        <f t="shared" si="4"/>
        <v>12/31/2013</v>
      </c>
      <c r="B76" s="7">
        <f t="shared" si="5"/>
        <v>1.0029999999999999</v>
      </c>
      <c r="C76" s="7">
        <f t="shared" si="6"/>
        <v>1.0009999999999999</v>
      </c>
    </row>
    <row r="77" spans="1:6">
      <c r="A77" s="6" t="str">
        <f t="shared" si="4"/>
        <v>12/31/2014</v>
      </c>
      <c r="B77" s="7">
        <f t="shared" si="5"/>
        <v>1.0109999999999999</v>
      </c>
    </row>
    <row r="79" spans="1:6">
      <c r="A79" s="1" t="s">
        <v>19</v>
      </c>
      <c r="B79" s="7">
        <f>ROUND((SUM(B73:B77)-MAX(B73:B77)-MIN(B73:B77))/3,3)</f>
        <v>1.002</v>
      </c>
      <c r="C79" s="7">
        <f>ROUND((SUM(C72:C76)-MAX(C72:C76)-MIN(C72:C76))/3,3)</f>
        <v>0.999</v>
      </c>
      <c r="D79" s="7">
        <f>ROUND((SUM(D71:D75)-MAX(D71:D75)-MIN(D71:D75))/3,3)</f>
        <v>1.002</v>
      </c>
      <c r="E79" s="7">
        <f>ROUND((SUM(E71:E74)-MAX(E71:E74)-MIN(E71:E74))/2,3)</f>
        <v>1</v>
      </c>
      <c r="F79" s="7">
        <f>ROUND(SUM(F71:F73)/3,3)</f>
        <v>0.999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0.999</v>
      </c>
    </row>
    <row r="85" spans="1:6">
      <c r="A85" s="1" t="s">
        <v>45</v>
      </c>
      <c r="E85" s="3" t="s">
        <v>46</v>
      </c>
      <c r="F85" s="7">
        <f>ROUND(E79*F79*F83,3)</f>
        <v>0.999</v>
      </c>
    </row>
    <row r="86" spans="1:6">
      <c r="A86" s="1" t="s">
        <v>47</v>
      </c>
      <c r="E86" s="3" t="s">
        <v>48</v>
      </c>
      <c r="F86" s="7">
        <f>ROUND(D79*E79*F79*F83,3)</f>
        <v>1.0009999999999999</v>
      </c>
    </row>
    <row r="87" spans="1:6">
      <c r="A87" s="1" t="s">
        <v>49</v>
      </c>
      <c r="E87" s="3" t="s">
        <v>50</v>
      </c>
      <c r="F87" s="7">
        <f>ROUND(C79*D79*E79*F79*F83,3)</f>
        <v>1</v>
      </c>
    </row>
    <row r="89" spans="1:6">
      <c r="A89" s="1" t="s">
        <v>0</v>
      </c>
    </row>
    <row r="90" spans="1:6">
      <c r="A90" s="13" t="s">
        <v>9</v>
      </c>
      <c r="B90" s="13"/>
      <c r="C90" s="13"/>
      <c r="D90" s="13"/>
      <c r="E90" s="13"/>
      <c r="F90" s="13"/>
    </row>
    <row r="91" spans="1:6">
      <c r="A91" s="13" t="s">
        <v>63</v>
      </c>
      <c r="B91" s="13"/>
      <c r="C91" s="13"/>
      <c r="D91" s="13"/>
      <c r="E91" s="13"/>
      <c r="F91" s="13"/>
    </row>
    <row r="92" spans="1:6">
      <c r="A92" s="13" t="s">
        <v>58</v>
      </c>
      <c r="B92" s="13"/>
      <c r="C92" s="13"/>
      <c r="D92" s="13"/>
      <c r="E92" s="13"/>
      <c r="F92" s="13"/>
    </row>
    <row r="93" spans="1:6">
      <c r="A93" s="13" t="s">
        <v>1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1503481</v>
      </c>
      <c r="C99" s="10">
        <v>2692597</v>
      </c>
      <c r="D99" s="10">
        <v>2625842</v>
      </c>
      <c r="E99" s="10">
        <v>2925536</v>
      </c>
      <c r="F99" s="10">
        <v>3139004</v>
      </c>
    </row>
    <row r="100" spans="1:6">
      <c r="A100" s="6" t="str">
        <f t="shared" ref="A100:A110" si="7">A12</f>
        <v>12/31/2009</v>
      </c>
      <c r="B100" s="10">
        <v>1874078</v>
      </c>
      <c r="C100" s="10">
        <v>2984972</v>
      </c>
      <c r="D100" s="10">
        <v>4044233</v>
      </c>
      <c r="E100" s="10">
        <v>4455456</v>
      </c>
      <c r="F100" s="10">
        <v>4254429</v>
      </c>
    </row>
    <row r="101" spans="1:6">
      <c r="A101" s="6" t="str">
        <f t="shared" si="7"/>
        <v>12/31/2010</v>
      </c>
      <c r="B101" s="10">
        <v>2415572</v>
      </c>
      <c r="C101" s="10">
        <v>4739999</v>
      </c>
      <c r="D101" s="10">
        <v>5316837</v>
      </c>
      <c r="E101" s="10">
        <v>5417878</v>
      </c>
      <c r="F101" s="10">
        <v>5329388</v>
      </c>
    </row>
    <row r="102" spans="1:6">
      <c r="A102" s="6" t="str">
        <f t="shared" si="7"/>
        <v>12/31/2011</v>
      </c>
      <c r="B102" s="10">
        <v>3783164</v>
      </c>
      <c r="C102" s="10">
        <v>4899545</v>
      </c>
      <c r="D102" s="10">
        <v>5440282</v>
      </c>
      <c r="E102" s="10">
        <v>5535229</v>
      </c>
      <c r="F102" s="10">
        <v>5529050</v>
      </c>
    </row>
    <row r="103" spans="1:6">
      <c r="A103" s="6" t="str">
        <f t="shared" si="7"/>
        <v>12/31/2012</v>
      </c>
      <c r="B103" s="10">
        <v>3260269</v>
      </c>
      <c r="C103" s="10">
        <v>4175189</v>
      </c>
      <c r="D103" s="10">
        <v>4720226</v>
      </c>
      <c r="E103" s="10">
        <v>4937773</v>
      </c>
      <c r="F103" s="10">
        <v>5149875</v>
      </c>
    </row>
    <row r="104" spans="1:6">
      <c r="A104" s="6" t="str">
        <f t="shared" si="7"/>
        <v>12/31/2013</v>
      </c>
      <c r="B104" s="10">
        <v>2058391</v>
      </c>
      <c r="C104" s="10">
        <v>3136267</v>
      </c>
      <c r="D104" s="10">
        <v>3448222</v>
      </c>
      <c r="E104" s="10">
        <v>3599002</v>
      </c>
      <c r="F104" s="10">
        <v>3689032</v>
      </c>
    </row>
    <row r="105" spans="1:6">
      <c r="A105" s="6" t="str">
        <f t="shared" si="7"/>
        <v>12/31/2014</v>
      </c>
      <c r="B105" s="10">
        <v>1649686</v>
      </c>
      <c r="C105" s="10">
        <v>2609753</v>
      </c>
      <c r="D105" s="10">
        <v>2961245</v>
      </c>
      <c r="E105" s="10">
        <v>3357553</v>
      </c>
      <c r="F105" s="10">
        <v>3411379</v>
      </c>
    </row>
    <row r="106" spans="1:6">
      <c r="A106" s="6" t="str">
        <f t="shared" si="7"/>
        <v>12/31/2015</v>
      </c>
      <c r="B106" s="10">
        <v>2575348</v>
      </c>
      <c r="C106" s="10">
        <v>3700939</v>
      </c>
      <c r="D106" s="10">
        <v>4200010</v>
      </c>
      <c r="E106" s="10">
        <v>4767991</v>
      </c>
      <c r="F106" s="10">
        <v>4925669</v>
      </c>
    </row>
    <row r="107" spans="1:6">
      <c r="A107" s="6" t="str">
        <f t="shared" si="7"/>
        <v>12/31/2016</v>
      </c>
      <c r="B107" s="10">
        <v>2200088</v>
      </c>
      <c r="C107" s="10">
        <v>3872283</v>
      </c>
      <c r="D107" s="10">
        <v>5055787</v>
      </c>
      <c r="E107" s="10">
        <v>5439476</v>
      </c>
      <c r="F107" s="10"/>
    </row>
    <row r="108" spans="1:6">
      <c r="A108" s="6" t="str">
        <f t="shared" si="7"/>
        <v>12/31/2017</v>
      </c>
      <c r="B108" s="10">
        <v>2686528</v>
      </c>
      <c r="C108" s="10">
        <v>3095791</v>
      </c>
      <c r="D108" s="10">
        <v>3803013</v>
      </c>
      <c r="E108" s="10"/>
      <c r="F108" s="10"/>
    </row>
    <row r="109" spans="1:6">
      <c r="A109" s="6" t="str">
        <f t="shared" si="7"/>
        <v>12/31/2018</v>
      </c>
      <c r="B109" s="10">
        <v>1280005</v>
      </c>
      <c r="C109" s="10">
        <v>1952252</v>
      </c>
      <c r="D109" s="10"/>
      <c r="E109" s="10"/>
      <c r="F109" s="10"/>
    </row>
    <row r="110" spans="1:6">
      <c r="A110" s="6" t="str">
        <f t="shared" si="7"/>
        <v>12/31/2019</v>
      </c>
      <c r="B110" s="10">
        <v>867548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1.7909999999999999</v>
      </c>
      <c r="D116" s="7">
        <f>ROUND(D99/C99,3)</f>
        <v>0.97499999999999998</v>
      </c>
      <c r="E116" s="7">
        <f>ROUND(E99/D99,3)</f>
        <v>1.1140000000000001</v>
      </c>
      <c r="F116" s="7">
        <f>ROUND(F99/E99,3)</f>
        <v>1.073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1.593</v>
      </c>
      <c r="D117" s="7">
        <f t="shared" si="9"/>
        <v>1.355</v>
      </c>
      <c r="E117" s="7">
        <f t="shared" si="9"/>
        <v>1.1020000000000001</v>
      </c>
      <c r="F117" s="7">
        <f t="shared" si="9"/>
        <v>0.95499999999999996</v>
      </c>
    </row>
    <row r="118" spans="1:6">
      <c r="A118" s="6" t="str">
        <f t="shared" si="8"/>
        <v>12/31/2010</v>
      </c>
      <c r="C118" s="7">
        <f t="shared" si="9"/>
        <v>1.962</v>
      </c>
      <c r="D118" s="7">
        <f t="shared" si="9"/>
        <v>1.1220000000000001</v>
      </c>
      <c r="E118" s="7">
        <f t="shared" si="9"/>
        <v>1.0189999999999999</v>
      </c>
      <c r="F118" s="7">
        <f t="shared" si="9"/>
        <v>0.98399999999999999</v>
      </c>
    </row>
    <row r="119" spans="1:6">
      <c r="A119" s="6" t="str">
        <f t="shared" si="8"/>
        <v>12/31/2011</v>
      </c>
      <c r="C119" s="7">
        <f t="shared" si="9"/>
        <v>1.2949999999999999</v>
      </c>
      <c r="D119" s="7">
        <f t="shared" si="9"/>
        <v>1.1100000000000001</v>
      </c>
      <c r="E119" s="7">
        <f t="shared" si="9"/>
        <v>1.0169999999999999</v>
      </c>
      <c r="F119" s="7">
        <f t="shared" si="9"/>
        <v>0.999</v>
      </c>
    </row>
    <row r="120" spans="1:6">
      <c r="A120" s="6" t="str">
        <f t="shared" si="8"/>
        <v>12/31/2012</v>
      </c>
      <c r="C120" s="7">
        <f t="shared" si="9"/>
        <v>1.2809999999999999</v>
      </c>
      <c r="D120" s="7">
        <f t="shared" si="9"/>
        <v>1.131</v>
      </c>
      <c r="E120" s="7">
        <f t="shared" si="9"/>
        <v>1.046</v>
      </c>
      <c r="F120" s="7">
        <f t="shared" si="9"/>
        <v>1.0429999999999999</v>
      </c>
    </row>
    <row r="121" spans="1:6">
      <c r="A121" s="6" t="str">
        <f t="shared" si="8"/>
        <v>12/31/2013</v>
      </c>
      <c r="C121" s="7">
        <f t="shared" si="9"/>
        <v>1.524</v>
      </c>
      <c r="D121" s="7">
        <f t="shared" si="9"/>
        <v>1.099</v>
      </c>
      <c r="E121" s="7">
        <f t="shared" si="9"/>
        <v>1.044</v>
      </c>
      <c r="F121" s="7">
        <f t="shared" si="9"/>
        <v>1.0249999999999999</v>
      </c>
    </row>
    <row r="122" spans="1:6">
      <c r="A122" s="6" t="str">
        <f t="shared" si="8"/>
        <v>12/31/2014</v>
      </c>
      <c r="C122" s="7">
        <f t="shared" si="9"/>
        <v>1.5820000000000001</v>
      </c>
      <c r="D122" s="7">
        <f t="shared" si="9"/>
        <v>1.135</v>
      </c>
      <c r="E122" s="7">
        <f t="shared" si="9"/>
        <v>1.1339999999999999</v>
      </c>
      <c r="F122" s="7">
        <f t="shared" si="9"/>
        <v>1.016</v>
      </c>
    </row>
    <row r="123" spans="1:6">
      <c r="A123" s="6" t="str">
        <f t="shared" si="8"/>
        <v>12/31/2015</v>
      </c>
      <c r="C123" s="7">
        <f t="shared" si="9"/>
        <v>1.4370000000000001</v>
      </c>
      <c r="D123" s="7">
        <f t="shared" si="9"/>
        <v>1.135</v>
      </c>
      <c r="E123" s="7">
        <f t="shared" si="9"/>
        <v>1.135</v>
      </c>
      <c r="F123" s="7">
        <f t="shared" si="9"/>
        <v>1.0329999999999999</v>
      </c>
    </row>
    <row r="124" spans="1:6">
      <c r="A124" s="6" t="str">
        <f t="shared" si="8"/>
        <v>12/31/2016</v>
      </c>
      <c r="C124" s="7">
        <f t="shared" si="9"/>
        <v>1.76</v>
      </c>
      <c r="D124" s="7">
        <f t="shared" si="9"/>
        <v>1.306</v>
      </c>
      <c r="E124" s="7">
        <f t="shared" si="9"/>
        <v>1.0760000000000001</v>
      </c>
    </row>
    <row r="125" spans="1:6">
      <c r="A125" s="6" t="str">
        <f t="shared" si="8"/>
        <v>12/31/2017</v>
      </c>
      <c r="C125" s="7">
        <f t="shared" si="9"/>
        <v>1.1519999999999999</v>
      </c>
      <c r="D125" s="7">
        <f t="shared" si="9"/>
        <v>1.228</v>
      </c>
    </row>
    <row r="126" spans="1:6">
      <c r="A126" s="6" t="str">
        <f t="shared" si="8"/>
        <v>12/31/2018</v>
      </c>
      <c r="C126" s="7">
        <f t="shared" si="9"/>
        <v>1.5249999999999999</v>
      </c>
    </row>
    <row r="128" spans="1:6">
      <c r="A128" s="1" t="s">
        <v>19</v>
      </c>
      <c r="C128" s="7">
        <f>ROUND((SUM(C122:C126)-MAX(C122:C126)-MIN(C122:C126))/3,3)</f>
        <v>1.5149999999999999</v>
      </c>
      <c r="D128" s="7">
        <f>ROUND((SUM(D121:D125)-MAX(D121:D125)-MIN(D121:D125))/3,3)</f>
        <v>1.1659999999999999</v>
      </c>
      <c r="E128" s="7">
        <f>ROUND((SUM(E120:E124)-MAX(E120:E124)-MIN(E120:E124))/3,3)</f>
        <v>1.085</v>
      </c>
      <c r="F128" s="7">
        <f>ROUND((SUM(F119:F123)-MAX(F119:F123)-MIN(F119:F123))/3,3)</f>
        <v>1.0249999999999999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1.014</v>
      </c>
    </row>
    <row r="133" spans="1:6">
      <c r="A133" s="1" t="s">
        <v>23</v>
      </c>
      <c r="E133" s="3" t="s">
        <v>24</v>
      </c>
      <c r="F133" s="7">
        <f>ROUND(F172*E168*D168*C168*B168*F128,3)</f>
        <v>1.0389999999999999</v>
      </c>
    </row>
    <row r="134" spans="1:6">
      <c r="A134" s="1" t="s">
        <v>25</v>
      </c>
      <c r="E134" s="3" t="s">
        <v>26</v>
      </c>
      <c r="F134" s="7">
        <f>ROUND(F172*E168*D168*C168*B168*F128*E128,3)</f>
        <v>1.1279999999999999</v>
      </c>
    </row>
    <row r="135" spans="1:6">
      <c r="A135" s="1" t="s">
        <v>27</v>
      </c>
      <c r="E135" s="3" t="s">
        <v>28</v>
      </c>
      <c r="F135" s="7">
        <f>ROUND(F172*E168*D168*C168*B168*F128*E128*D128,3)</f>
        <v>1.3149999999999999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1.992</v>
      </c>
    </row>
    <row r="138" spans="1:6">
      <c r="A138" s="1" t="s">
        <v>0</v>
      </c>
    </row>
    <row r="139" spans="1:6">
      <c r="A139" s="13" t="s">
        <v>9</v>
      </c>
      <c r="B139" s="13"/>
      <c r="C139" s="13"/>
      <c r="D139" s="13"/>
      <c r="E139" s="13"/>
      <c r="F139" s="13"/>
    </row>
    <row r="140" spans="1:6">
      <c r="A140" s="13" t="s">
        <v>63</v>
      </c>
      <c r="B140" s="13"/>
      <c r="C140" s="13"/>
      <c r="D140" s="13"/>
      <c r="E140" s="13"/>
      <c r="F140" s="13"/>
    </row>
    <row r="141" spans="1:6">
      <c r="A141" s="13" t="s">
        <v>58</v>
      </c>
      <c r="B141" s="13"/>
      <c r="C141" s="13"/>
      <c r="D141" s="13"/>
      <c r="E141" s="13"/>
      <c r="F141" s="13"/>
    </row>
    <row r="142" spans="1:6">
      <c r="A142" s="13" t="s">
        <v>1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3214912</v>
      </c>
      <c r="C148" s="10">
        <v>3133011</v>
      </c>
      <c r="D148" s="10">
        <v>3126511</v>
      </c>
      <c r="E148" s="10">
        <v>3126511</v>
      </c>
      <c r="F148" s="10">
        <v>3126511</v>
      </c>
    </row>
    <row r="149" spans="1:6">
      <c r="A149" s="6" t="str">
        <f t="shared" ref="A149:A154" si="10">A100</f>
        <v>12/31/2009</v>
      </c>
      <c r="B149" s="10">
        <v>4215097</v>
      </c>
      <c r="C149" s="10">
        <v>4205086</v>
      </c>
      <c r="D149" s="10">
        <v>4191906</v>
      </c>
      <c r="E149" s="10">
        <v>4194909</v>
      </c>
      <c r="F149" s="10">
        <v>4150909</v>
      </c>
    </row>
    <row r="150" spans="1:6">
      <c r="A150" s="6" t="str">
        <f t="shared" si="10"/>
        <v>12/31/2010</v>
      </c>
      <c r="B150" s="10">
        <v>5378534</v>
      </c>
      <c r="C150" s="10">
        <v>5323487</v>
      </c>
      <c r="D150" s="10">
        <v>5337159</v>
      </c>
      <c r="E150" s="10">
        <v>5378262</v>
      </c>
      <c r="F150" s="10">
        <v>5378262</v>
      </c>
    </row>
    <row r="151" spans="1:6">
      <c r="A151" s="6" t="str">
        <f t="shared" si="10"/>
        <v>12/31/2011</v>
      </c>
      <c r="B151" s="10">
        <v>5626108</v>
      </c>
      <c r="C151" s="10">
        <v>5642857</v>
      </c>
      <c r="D151" s="10">
        <v>5642857</v>
      </c>
      <c r="E151" s="10">
        <v>5643251</v>
      </c>
      <c r="F151" s="10"/>
    </row>
    <row r="152" spans="1:6">
      <c r="A152" s="6" t="str">
        <f t="shared" si="10"/>
        <v>12/31/2012</v>
      </c>
      <c r="B152" s="10">
        <v>5197056</v>
      </c>
      <c r="C152" s="10">
        <v>5261761</v>
      </c>
      <c r="D152" s="10">
        <v>5275190</v>
      </c>
      <c r="E152" s="10"/>
      <c r="F152" s="10"/>
    </row>
    <row r="153" spans="1:6">
      <c r="A153" s="6" t="str">
        <f t="shared" si="10"/>
        <v>12/31/2013</v>
      </c>
      <c r="B153" s="10">
        <v>3690149</v>
      </c>
      <c r="C153" s="10">
        <v>3694963</v>
      </c>
      <c r="D153" s="10"/>
      <c r="E153" s="10"/>
      <c r="F153" s="10"/>
    </row>
    <row r="154" spans="1:6">
      <c r="A154" s="6" t="str">
        <f t="shared" si="10"/>
        <v>12/31/2014</v>
      </c>
      <c r="B154" s="10">
        <v>3591526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1.024</v>
      </c>
      <c r="C160" s="7">
        <f>ROUND(C148/B148,3)</f>
        <v>0.97499999999999998</v>
      </c>
      <c r="D160" s="7">
        <f>ROUND(D148/C148,3)</f>
        <v>0.998</v>
      </c>
      <c r="E160" s="7">
        <f>ROUND(E148/D148,3)</f>
        <v>1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0.99099999999999999</v>
      </c>
      <c r="C161" s="7">
        <f t="shared" ref="C161:E165" si="13">ROUND(C149/B149,3)</f>
        <v>0.998</v>
      </c>
      <c r="D161" s="7">
        <f t="shared" si="13"/>
        <v>0.997</v>
      </c>
      <c r="E161" s="7">
        <f t="shared" si="13"/>
        <v>1.0009999999999999</v>
      </c>
      <c r="F161" s="7">
        <f>ROUND(F149/E149,3)</f>
        <v>0.99</v>
      </c>
    </row>
    <row r="162" spans="1:6">
      <c r="A162" s="6" t="str">
        <f t="shared" si="11"/>
        <v>12/31/2010</v>
      </c>
      <c r="B162" s="7">
        <f t="shared" si="12"/>
        <v>1.0089999999999999</v>
      </c>
      <c r="C162" s="7">
        <f t="shared" si="13"/>
        <v>0.99</v>
      </c>
      <c r="D162" s="7">
        <f t="shared" si="13"/>
        <v>1.0029999999999999</v>
      </c>
      <c r="E162" s="7">
        <f t="shared" si="13"/>
        <v>1.008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1.018</v>
      </c>
      <c r="C163" s="7">
        <f t="shared" si="13"/>
        <v>1.0029999999999999</v>
      </c>
      <c r="D163" s="7">
        <f t="shared" si="13"/>
        <v>1</v>
      </c>
      <c r="E163" s="7">
        <f t="shared" si="13"/>
        <v>1</v>
      </c>
    </row>
    <row r="164" spans="1:6">
      <c r="A164" s="6" t="str">
        <f t="shared" si="11"/>
        <v>12/31/2012</v>
      </c>
      <c r="B164" s="7">
        <f t="shared" si="12"/>
        <v>1.0089999999999999</v>
      </c>
      <c r="C164" s="7">
        <f t="shared" si="13"/>
        <v>1.012</v>
      </c>
      <c r="D164" s="7">
        <f t="shared" si="13"/>
        <v>1.0029999999999999</v>
      </c>
    </row>
    <row r="165" spans="1:6">
      <c r="A165" s="6" t="str">
        <f t="shared" si="11"/>
        <v>12/31/2013</v>
      </c>
      <c r="B165" s="7">
        <f t="shared" si="12"/>
        <v>1</v>
      </c>
      <c r="C165" s="7">
        <f t="shared" si="13"/>
        <v>1.0009999999999999</v>
      </c>
    </row>
    <row r="166" spans="1:6">
      <c r="A166" s="6" t="str">
        <f t="shared" si="11"/>
        <v>12/31/2014</v>
      </c>
      <c r="B166" s="7">
        <f t="shared" si="12"/>
        <v>1.0529999999999999</v>
      </c>
    </row>
    <row r="168" spans="1:6">
      <c r="A168" s="1" t="s">
        <v>19</v>
      </c>
      <c r="B168" s="7">
        <f>ROUND((SUM(B162:B166)-MAX(B162:B166)-MIN(B162:B166))/3,3)</f>
        <v>1.012</v>
      </c>
      <c r="C168" s="7">
        <f>ROUND((SUM(C161:C165)-MAX(C161:C165)-MIN(C161:C165))/3,3)</f>
        <v>1.0009999999999999</v>
      </c>
      <c r="D168" s="7">
        <f>ROUND((SUM(D160:D164)-MAX(D160:D164)-MIN(D160:D164))/3,3)</f>
        <v>1</v>
      </c>
      <c r="E168" s="7">
        <f>ROUND((SUM(E160:E163)-MAX(E160:E163)-MIN(E160:E163))/2,3)</f>
        <v>1.0009999999999999</v>
      </c>
      <c r="F168" s="7">
        <f>ROUND(SUM(F160:F162)/3,3)</f>
        <v>0.997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0.997</v>
      </c>
    </row>
    <row r="174" spans="1:6">
      <c r="A174" s="1" t="s">
        <v>45</v>
      </c>
      <c r="E174" s="3" t="s">
        <v>46</v>
      </c>
      <c r="F174" s="7">
        <f>ROUND(E168*F168*F172,3)</f>
        <v>0.998</v>
      </c>
    </row>
    <row r="175" spans="1:6">
      <c r="A175" s="1" t="s">
        <v>47</v>
      </c>
      <c r="E175" s="3" t="s">
        <v>48</v>
      </c>
      <c r="F175" s="7">
        <f>ROUND(D168*E168*F168*F172,3)</f>
        <v>0.998</v>
      </c>
    </row>
    <row r="176" spans="1:6">
      <c r="A176" s="1" t="s">
        <v>49</v>
      </c>
      <c r="E176" s="3" t="s">
        <v>50</v>
      </c>
      <c r="F176" s="7">
        <f>ROUND(C168*D168*E168*F168*F172,3)</f>
        <v>0.999</v>
      </c>
    </row>
    <row r="177" spans="1:6">
      <c r="E177" s="3"/>
      <c r="F177" s="7"/>
    </row>
    <row r="178" spans="1:6">
      <c r="A178" s="1" t="s">
        <v>0</v>
      </c>
    </row>
    <row r="179" spans="1:6">
      <c r="A179" s="13" t="s">
        <v>9</v>
      </c>
      <c r="B179" s="13"/>
      <c r="C179" s="13"/>
      <c r="D179" s="13"/>
      <c r="E179" s="13"/>
      <c r="F179" s="13"/>
    </row>
    <row r="180" spans="1:6">
      <c r="A180" s="13" t="s">
        <v>64</v>
      </c>
      <c r="B180" s="13"/>
      <c r="C180" s="13"/>
      <c r="D180" s="13"/>
      <c r="E180" s="13"/>
      <c r="F180" s="13"/>
    </row>
    <row r="181" spans="1:6">
      <c r="A181" s="13" t="s">
        <v>52</v>
      </c>
      <c r="B181" s="13"/>
      <c r="C181" s="13"/>
      <c r="D181" s="13"/>
      <c r="E181" s="13"/>
      <c r="F181" s="13"/>
    </row>
    <row r="182" spans="1:6">
      <c r="A182" s="13" t="s">
        <v>1</v>
      </c>
      <c r="B182" s="13"/>
      <c r="C182" s="13"/>
      <c r="D182" s="13"/>
      <c r="E182" s="13"/>
      <c r="F182" s="13"/>
    </row>
    <row r="184" spans="1:6">
      <c r="A184" s="2" t="s">
        <v>2</v>
      </c>
    </row>
    <row r="185" spans="1:6">
      <c r="A185" s="2" t="s">
        <v>3</v>
      </c>
    </row>
    <row r="186" spans="1:6">
      <c r="A186" s="4" t="s">
        <v>4</v>
      </c>
      <c r="B186" s="5" t="s">
        <v>5</v>
      </c>
      <c r="C186" s="5" t="s">
        <v>6</v>
      </c>
      <c r="D186" s="5" t="s">
        <v>7</v>
      </c>
      <c r="E186" s="5" t="s">
        <v>12</v>
      </c>
      <c r="F186" s="5" t="s">
        <v>13</v>
      </c>
    </row>
    <row r="187" spans="1:6">
      <c r="A187" s="2"/>
    </row>
    <row r="188" spans="1:6">
      <c r="A188" s="6" t="str">
        <f t="shared" ref="A188:A199" si="14">A99</f>
        <v>12/31/2008</v>
      </c>
      <c r="B188" s="10">
        <v>2614758</v>
      </c>
      <c r="C188" s="10">
        <v>2581737</v>
      </c>
      <c r="D188" s="10">
        <v>2505160</v>
      </c>
      <c r="E188" s="10">
        <v>2516731</v>
      </c>
      <c r="F188" s="10">
        <v>2452829</v>
      </c>
    </row>
    <row r="189" spans="1:6">
      <c r="A189" s="6" t="str">
        <f t="shared" si="14"/>
        <v>12/31/2009</v>
      </c>
      <c r="B189" s="10">
        <v>3673772</v>
      </c>
      <c r="C189" s="10">
        <v>3618049</v>
      </c>
      <c r="D189" s="10">
        <v>3546114</v>
      </c>
      <c r="E189" s="10">
        <v>3542700</v>
      </c>
      <c r="F189" s="10">
        <v>3616685</v>
      </c>
    </row>
    <row r="190" spans="1:6">
      <c r="A190" s="6" t="str">
        <f t="shared" si="14"/>
        <v>12/31/2010</v>
      </c>
      <c r="B190" s="10">
        <v>4241676</v>
      </c>
      <c r="C190" s="10">
        <v>4402027</v>
      </c>
      <c r="D190" s="10">
        <v>4382275</v>
      </c>
      <c r="E190" s="10">
        <v>4379555</v>
      </c>
      <c r="F190" s="10">
        <v>4380685</v>
      </c>
    </row>
    <row r="191" spans="1:6">
      <c r="A191" s="6" t="str">
        <f t="shared" si="14"/>
        <v>12/31/2011</v>
      </c>
      <c r="B191" s="10">
        <v>4973792</v>
      </c>
      <c r="C191" s="10">
        <v>5245582</v>
      </c>
      <c r="D191" s="10">
        <v>5525622</v>
      </c>
      <c r="E191" s="10">
        <v>5525082</v>
      </c>
      <c r="F191" s="10">
        <v>5549317</v>
      </c>
    </row>
    <row r="192" spans="1:6">
      <c r="A192" s="6" t="str">
        <f t="shared" si="14"/>
        <v>12/31/2012</v>
      </c>
      <c r="B192" s="10">
        <v>5799315</v>
      </c>
      <c r="C192" s="10">
        <v>5810621</v>
      </c>
      <c r="D192" s="10">
        <v>5826393</v>
      </c>
      <c r="E192" s="10">
        <v>5931308</v>
      </c>
      <c r="F192" s="10">
        <v>6050197</v>
      </c>
    </row>
    <row r="193" spans="1:6">
      <c r="A193" s="6" t="str">
        <f t="shared" si="14"/>
        <v>12/31/2013</v>
      </c>
      <c r="B193" s="10">
        <v>4834890</v>
      </c>
      <c r="C193" s="10">
        <v>4880799</v>
      </c>
      <c r="D193" s="10">
        <v>5085527</v>
      </c>
      <c r="E193" s="10">
        <v>5040970</v>
      </c>
      <c r="F193" s="10">
        <v>5027994</v>
      </c>
    </row>
    <row r="194" spans="1:6">
      <c r="A194" s="6" t="str">
        <f t="shared" si="14"/>
        <v>12/31/2014</v>
      </c>
      <c r="B194" s="10">
        <v>4945386</v>
      </c>
      <c r="C194" s="10">
        <v>5408412</v>
      </c>
      <c r="D194" s="10">
        <v>5479960</v>
      </c>
      <c r="E194" s="10">
        <v>5469071</v>
      </c>
      <c r="F194" s="10">
        <v>5466367</v>
      </c>
    </row>
    <row r="195" spans="1:6">
      <c r="A195" s="6" t="str">
        <f t="shared" si="14"/>
        <v>12/31/2015</v>
      </c>
      <c r="B195" s="10">
        <v>6432459</v>
      </c>
      <c r="C195" s="10">
        <v>7053122</v>
      </c>
      <c r="D195" s="10">
        <v>7162342</v>
      </c>
      <c r="E195" s="10">
        <v>7151368</v>
      </c>
      <c r="F195" s="10">
        <v>7195745</v>
      </c>
    </row>
    <row r="196" spans="1:6">
      <c r="A196" s="6" t="str">
        <f t="shared" si="14"/>
        <v>12/31/2016</v>
      </c>
      <c r="B196" s="10">
        <v>5900321</v>
      </c>
      <c r="C196" s="10">
        <v>7046483</v>
      </c>
      <c r="D196" s="10">
        <v>7262378</v>
      </c>
      <c r="E196" s="10">
        <v>7282415</v>
      </c>
      <c r="F196" s="10"/>
    </row>
    <row r="197" spans="1:6">
      <c r="A197" s="6" t="str">
        <f t="shared" si="14"/>
        <v>12/31/2017</v>
      </c>
      <c r="B197" s="10">
        <v>5536343</v>
      </c>
      <c r="C197" s="10">
        <v>6078973</v>
      </c>
      <c r="D197" s="10">
        <v>6137779</v>
      </c>
      <c r="E197" s="10"/>
      <c r="F197" s="10"/>
    </row>
    <row r="198" spans="1:6">
      <c r="A198" s="6" t="str">
        <f t="shared" si="14"/>
        <v>12/31/2018</v>
      </c>
      <c r="B198" s="10">
        <v>4771853</v>
      </c>
      <c r="C198" s="10">
        <v>5300478</v>
      </c>
      <c r="D198" s="10"/>
      <c r="E198" s="10"/>
      <c r="F198" s="10"/>
    </row>
    <row r="199" spans="1:6">
      <c r="A199" s="6" t="str">
        <f t="shared" si="14"/>
        <v>12/31/2019</v>
      </c>
      <c r="B199" s="10">
        <v>3615095</v>
      </c>
      <c r="C199" s="10"/>
      <c r="D199" s="10"/>
      <c r="E199" s="10"/>
      <c r="F199" s="10"/>
    </row>
    <row r="200" spans="1:6">
      <c r="B200" s="1" t="s">
        <v>57</v>
      </c>
    </row>
    <row r="201" spans="1:6">
      <c r="D201" s="1" t="s">
        <v>14</v>
      </c>
    </row>
    <row r="202" spans="1:6">
      <c r="A202" s="2" t="s">
        <v>2</v>
      </c>
    </row>
    <row r="203" spans="1:6">
      <c r="A203" s="2" t="s">
        <v>3</v>
      </c>
    </row>
    <row r="204" spans="1:6">
      <c r="A204" s="4" t="s">
        <v>4</v>
      </c>
      <c r="C204" s="8" t="s">
        <v>15</v>
      </c>
      <c r="D204" s="8" t="s">
        <v>16</v>
      </c>
      <c r="E204" s="8" t="s">
        <v>17</v>
      </c>
      <c r="F204" s="8" t="s">
        <v>18</v>
      </c>
    </row>
    <row r="205" spans="1:6">
      <c r="A205" s="6" t="str">
        <f>A188</f>
        <v>12/31/2008</v>
      </c>
      <c r="C205" s="7">
        <f>ROUND(C188/B188,3)</f>
        <v>0.98699999999999999</v>
      </c>
      <c r="D205" s="7">
        <f>ROUND(D188/C188,3)</f>
        <v>0.97</v>
      </c>
      <c r="E205" s="7">
        <f>ROUND(E188/D188,3)</f>
        <v>1.0049999999999999</v>
      </c>
      <c r="F205" s="7">
        <f>ROUND(F188/E188,3)</f>
        <v>0.97499999999999998</v>
      </c>
    </row>
    <row r="206" spans="1:6">
      <c r="A206" s="6" t="str">
        <f t="shared" ref="A206:A215" si="15">A189</f>
        <v>12/31/2009</v>
      </c>
      <c r="C206" s="7">
        <f t="shared" ref="C206:F215" si="16">ROUND(C189/B189,3)</f>
        <v>0.98499999999999999</v>
      </c>
      <c r="D206" s="7">
        <f t="shared" si="16"/>
        <v>0.98</v>
      </c>
      <c r="E206" s="7">
        <f t="shared" si="16"/>
        <v>0.999</v>
      </c>
      <c r="F206" s="7">
        <f t="shared" si="16"/>
        <v>1.0209999999999999</v>
      </c>
    </row>
    <row r="207" spans="1:6">
      <c r="A207" s="6" t="str">
        <f t="shared" si="15"/>
        <v>12/31/2010</v>
      </c>
      <c r="C207" s="7">
        <f t="shared" si="16"/>
        <v>1.038</v>
      </c>
      <c r="D207" s="7">
        <f t="shared" si="16"/>
        <v>0.996</v>
      </c>
      <c r="E207" s="7">
        <f t="shared" si="16"/>
        <v>0.999</v>
      </c>
      <c r="F207" s="7">
        <f t="shared" si="16"/>
        <v>1</v>
      </c>
    </row>
    <row r="208" spans="1:6">
      <c r="A208" s="6" t="str">
        <f t="shared" si="15"/>
        <v>12/31/2011</v>
      </c>
      <c r="C208" s="7">
        <f t="shared" si="16"/>
        <v>1.0549999999999999</v>
      </c>
      <c r="D208" s="7">
        <f t="shared" si="16"/>
        <v>1.0529999999999999</v>
      </c>
      <c r="E208" s="7">
        <f t="shared" si="16"/>
        <v>1</v>
      </c>
      <c r="F208" s="7">
        <f t="shared" si="16"/>
        <v>1.004</v>
      </c>
    </row>
    <row r="209" spans="1:6">
      <c r="A209" s="6" t="str">
        <f t="shared" si="15"/>
        <v>12/31/2012</v>
      </c>
      <c r="C209" s="7">
        <f t="shared" si="16"/>
        <v>1.002</v>
      </c>
      <c r="D209" s="7">
        <f t="shared" si="16"/>
        <v>1.0029999999999999</v>
      </c>
      <c r="E209" s="7">
        <f t="shared" si="16"/>
        <v>1.018</v>
      </c>
      <c r="F209" s="7">
        <f t="shared" si="16"/>
        <v>1.02</v>
      </c>
    </row>
    <row r="210" spans="1:6">
      <c r="A210" s="6" t="str">
        <f t="shared" si="15"/>
        <v>12/31/2013</v>
      </c>
      <c r="C210" s="7">
        <f t="shared" si="16"/>
        <v>1.0089999999999999</v>
      </c>
      <c r="D210" s="7">
        <f t="shared" si="16"/>
        <v>1.042</v>
      </c>
      <c r="E210" s="7">
        <f t="shared" si="16"/>
        <v>0.99099999999999999</v>
      </c>
      <c r="F210" s="7">
        <f t="shared" si="16"/>
        <v>0.997</v>
      </c>
    </row>
    <row r="211" spans="1:6">
      <c r="A211" s="6" t="str">
        <f t="shared" si="15"/>
        <v>12/31/2014</v>
      </c>
      <c r="C211" s="7">
        <f t="shared" si="16"/>
        <v>1.0940000000000001</v>
      </c>
      <c r="D211" s="7">
        <f t="shared" si="16"/>
        <v>1.0129999999999999</v>
      </c>
      <c r="E211" s="7">
        <f t="shared" si="16"/>
        <v>0.998</v>
      </c>
      <c r="F211" s="7">
        <f t="shared" si="16"/>
        <v>1</v>
      </c>
    </row>
    <row r="212" spans="1:6">
      <c r="A212" s="6" t="str">
        <f t="shared" si="15"/>
        <v>12/31/2015</v>
      </c>
      <c r="C212" s="7">
        <f t="shared" si="16"/>
        <v>1.0960000000000001</v>
      </c>
      <c r="D212" s="7">
        <f t="shared" si="16"/>
        <v>1.0149999999999999</v>
      </c>
      <c r="E212" s="7">
        <f t="shared" si="16"/>
        <v>0.998</v>
      </c>
      <c r="F212" s="7">
        <f t="shared" si="16"/>
        <v>1.006</v>
      </c>
    </row>
    <row r="213" spans="1:6">
      <c r="A213" s="6" t="str">
        <f t="shared" si="15"/>
        <v>12/31/2016</v>
      </c>
      <c r="C213" s="7">
        <f t="shared" si="16"/>
        <v>1.194</v>
      </c>
      <c r="D213" s="7">
        <f t="shared" si="16"/>
        <v>1.0309999999999999</v>
      </c>
      <c r="E213" s="7">
        <f t="shared" si="16"/>
        <v>1.0029999999999999</v>
      </c>
    </row>
    <row r="214" spans="1:6">
      <c r="A214" s="6" t="str">
        <f t="shared" si="15"/>
        <v>12/31/2017</v>
      </c>
      <c r="C214" s="7">
        <f t="shared" si="16"/>
        <v>1.0980000000000001</v>
      </c>
      <c r="D214" s="7">
        <f t="shared" si="16"/>
        <v>1.01</v>
      </c>
    </row>
    <row r="215" spans="1:6">
      <c r="A215" s="6" t="str">
        <f t="shared" si="15"/>
        <v>12/31/2018</v>
      </c>
      <c r="C215" s="7">
        <f t="shared" si="16"/>
        <v>1.111</v>
      </c>
    </row>
    <row r="217" spans="1:6">
      <c r="A217" s="1" t="s">
        <v>19</v>
      </c>
      <c r="C217" s="7">
        <f>ROUND((SUM(C211:C215)-MAX(C211:C215)-MIN(C211:C215))/3,3)</f>
        <v>1.1020000000000001</v>
      </c>
      <c r="D217" s="7">
        <f>ROUND((SUM(D210:D214)-MAX(D210:D214)-MIN(D210:D214))/3,3)</f>
        <v>1.02</v>
      </c>
      <c r="E217" s="7">
        <f>ROUND((SUM(E209:E213)-MAX(E209:E213)-MIN(E209:E213))/3,3)</f>
        <v>1</v>
      </c>
      <c r="F217" s="7">
        <f>ROUND((SUM(F208:F212)-MAX(F208:F212)-MIN(F208:F212))/3,3)</f>
        <v>1.0029999999999999</v>
      </c>
    </row>
    <row r="218" spans="1:6">
      <c r="A218" s="1" t="s">
        <v>20</v>
      </c>
    </row>
    <row r="220" spans="1:6">
      <c r="C220" s="1" t="s">
        <v>8</v>
      </c>
    </row>
    <row r="221" spans="1:6">
      <c r="A221" s="1" t="s">
        <v>21</v>
      </c>
      <c r="E221" s="3" t="s">
        <v>22</v>
      </c>
      <c r="F221" s="7">
        <f>ROUND(F261*E257*D257*C257*B257,3)</f>
        <v>1.0009999999999999</v>
      </c>
    </row>
    <row r="222" spans="1:6">
      <c r="A222" s="1" t="s">
        <v>23</v>
      </c>
      <c r="E222" s="3" t="s">
        <v>24</v>
      </c>
      <c r="F222" s="7">
        <f>ROUND(F261*E257*D257*C257*B257*F217,3)</f>
        <v>1.004</v>
      </c>
    </row>
    <row r="223" spans="1:6">
      <c r="A223" s="1" t="s">
        <v>25</v>
      </c>
      <c r="E223" s="3" t="s">
        <v>26</v>
      </c>
      <c r="F223" s="7">
        <f>ROUND(F261*E257*D257*C257*B257*F217*E217,3)</f>
        <v>1.004</v>
      </c>
    </row>
    <row r="224" spans="1:6">
      <c r="A224" s="1" t="s">
        <v>27</v>
      </c>
      <c r="E224" s="3" t="s">
        <v>28</v>
      </c>
      <c r="F224" s="7">
        <f>ROUND(F261*E257*D257*C257*B257*F217*E217*D217,3)</f>
        <v>1.024</v>
      </c>
    </row>
    <row r="225" spans="1:6">
      <c r="A225" s="1" t="s">
        <v>29</v>
      </c>
      <c r="E225" s="3" t="s">
        <v>30</v>
      </c>
      <c r="F225" s="7">
        <f>ROUND(F261*E257*D257*C257*B257*F217*E217*D217*C217,3)</f>
        <v>1.129</v>
      </c>
    </row>
    <row r="227" spans="1:6">
      <c r="A227" s="1" t="s">
        <v>0</v>
      </c>
    </row>
    <row r="228" spans="1:6">
      <c r="A228" s="13" t="s">
        <v>9</v>
      </c>
      <c r="B228" s="13"/>
      <c r="C228" s="13"/>
      <c r="D228" s="13"/>
      <c r="E228" s="13"/>
      <c r="F228" s="13"/>
    </row>
    <row r="229" spans="1:6">
      <c r="A229" s="13" t="s">
        <v>64</v>
      </c>
      <c r="B229" s="13"/>
      <c r="C229" s="13"/>
      <c r="D229" s="13"/>
      <c r="E229" s="13"/>
      <c r="F229" s="13"/>
    </row>
    <row r="230" spans="1:6">
      <c r="A230" s="13" t="s">
        <v>52</v>
      </c>
      <c r="B230" s="13"/>
      <c r="C230" s="13"/>
      <c r="D230" s="13"/>
      <c r="E230" s="13"/>
      <c r="F230" s="13"/>
    </row>
    <row r="231" spans="1:6">
      <c r="A231" s="13" t="s">
        <v>1</v>
      </c>
      <c r="B231" s="13"/>
      <c r="C231" s="13"/>
      <c r="D231" s="13"/>
      <c r="E231" s="13"/>
      <c r="F231" s="13"/>
    </row>
    <row r="233" spans="1:6">
      <c r="A233" s="2" t="s">
        <v>2</v>
      </c>
    </row>
    <row r="234" spans="1:6">
      <c r="A234" s="2" t="s">
        <v>3</v>
      </c>
    </row>
    <row r="235" spans="1:6">
      <c r="A235" s="4" t="s">
        <v>4</v>
      </c>
      <c r="B235" s="5" t="s">
        <v>31</v>
      </c>
      <c r="C235" s="5" t="s">
        <v>32</v>
      </c>
      <c r="D235" s="5" t="s">
        <v>33</v>
      </c>
      <c r="E235" s="5" t="s">
        <v>34</v>
      </c>
      <c r="F235" s="5" t="s">
        <v>35</v>
      </c>
    </row>
    <row r="236" spans="1:6">
      <c r="A236" s="2"/>
    </row>
    <row r="237" spans="1:6">
      <c r="A237" s="6" t="str">
        <f>A205</f>
        <v>12/31/2008</v>
      </c>
      <c r="B237" s="10">
        <v>2452829</v>
      </c>
      <c r="C237" s="10">
        <v>2452829</v>
      </c>
      <c r="D237" s="10">
        <v>2452829</v>
      </c>
      <c r="E237" s="10">
        <v>2452829</v>
      </c>
      <c r="F237" s="10">
        <v>2452829</v>
      </c>
    </row>
    <row r="238" spans="1:6">
      <c r="A238" s="6" t="str">
        <f t="shared" ref="A238:A243" si="17">A189</f>
        <v>12/31/2009</v>
      </c>
      <c r="B238" s="10">
        <v>3544495</v>
      </c>
      <c r="C238" s="10">
        <v>3544495</v>
      </c>
      <c r="D238" s="10">
        <v>3544495</v>
      </c>
      <c r="E238" s="10">
        <v>3544495</v>
      </c>
      <c r="F238" s="10">
        <v>3544495</v>
      </c>
    </row>
    <row r="239" spans="1:6">
      <c r="A239" s="6" t="str">
        <f t="shared" si="17"/>
        <v>12/31/2010</v>
      </c>
      <c r="B239" s="10">
        <v>4384317</v>
      </c>
      <c r="C239" s="10">
        <v>4384158</v>
      </c>
      <c r="D239" s="10">
        <v>4370254</v>
      </c>
      <c r="E239" s="10">
        <v>4370254</v>
      </c>
      <c r="F239" s="10">
        <v>4370254</v>
      </c>
    </row>
    <row r="240" spans="1:6">
      <c r="A240" s="6" t="str">
        <f t="shared" si="17"/>
        <v>12/31/2011</v>
      </c>
      <c r="B240" s="10">
        <v>5691735</v>
      </c>
      <c r="C240" s="10">
        <v>5691731</v>
      </c>
      <c r="D240" s="10">
        <v>5691731</v>
      </c>
      <c r="E240" s="10">
        <v>5691730</v>
      </c>
      <c r="F240" s="10"/>
    </row>
    <row r="241" spans="1:6">
      <c r="A241" s="6" t="str">
        <f t="shared" si="17"/>
        <v>12/31/2012</v>
      </c>
      <c r="B241" s="10">
        <v>6068306</v>
      </c>
      <c r="C241" s="10">
        <v>6065300</v>
      </c>
      <c r="D241" s="10">
        <v>6066302</v>
      </c>
      <c r="E241" s="10"/>
      <c r="F241" s="10"/>
    </row>
    <row r="242" spans="1:6">
      <c r="A242" s="6" t="str">
        <f t="shared" si="17"/>
        <v>12/31/2013</v>
      </c>
      <c r="B242" s="10">
        <v>5025428</v>
      </c>
      <c r="C242" s="10">
        <v>5024752</v>
      </c>
      <c r="D242" s="10"/>
      <c r="E242" s="10"/>
      <c r="F242" s="10"/>
    </row>
    <row r="243" spans="1:6">
      <c r="A243" s="6" t="str">
        <f t="shared" si="17"/>
        <v>12/31/2014</v>
      </c>
      <c r="B243" s="10">
        <v>5461695</v>
      </c>
      <c r="C243" s="10"/>
      <c r="D243" s="10"/>
      <c r="E243" s="10"/>
      <c r="F243" s="10"/>
    </row>
    <row r="245" spans="1:6">
      <c r="D245" s="1" t="s">
        <v>14</v>
      </c>
    </row>
    <row r="246" spans="1:6">
      <c r="A246" s="2" t="s">
        <v>2</v>
      </c>
    </row>
    <row r="247" spans="1:6">
      <c r="A247" s="2" t="s">
        <v>3</v>
      </c>
    </row>
    <row r="248" spans="1:6">
      <c r="A248" s="4" t="s">
        <v>4</v>
      </c>
      <c r="B248" s="8" t="s">
        <v>36</v>
      </c>
      <c r="C248" s="8" t="s">
        <v>37</v>
      </c>
      <c r="D248" s="8" t="s">
        <v>38</v>
      </c>
      <c r="E248" s="8" t="s">
        <v>39</v>
      </c>
      <c r="F248" s="8" t="s">
        <v>40</v>
      </c>
    </row>
    <row r="249" spans="1:6">
      <c r="A249" s="6" t="str">
        <f t="shared" ref="A249:A255" si="18">A237</f>
        <v>12/31/2008</v>
      </c>
      <c r="B249" s="7">
        <f t="shared" ref="B249:B255" si="19">ROUND(B237/F188,3)</f>
        <v>1</v>
      </c>
      <c r="C249" s="7">
        <f>ROUND(C237/B237,3)</f>
        <v>1</v>
      </c>
      <c r="D249" s="7">
        <f>ROUND(D237/C237,3)</f>
        <v>1</v>
      </c>
      <c r="E249" s="7">
        <f>ROUND(E237/D237,3)</f>
        <v>1</v>
      </c>
      <c r="F249" s="7">
        <f>ROUND(F237/E237,3)</f>
        <v>1</v>
      </c>
    </row>
    <row r="250" spans="1:6">
      <c r="A250" s="6" t="str">
        <f t="shared" si="18"/>
        <v>12/31/2009</v>
      </c>
      <c r="B250" s="7">
        <f t="shared" si="19"/>
        <v>0.98</v>
      </c>
      <c r="C250" s="7">
        <f t="shared" ref="C250:E254" si="20">ROUND(C238/B238,3)</f>
        <v>1</v>
      </c>
      <c r="D250" s="7">
        <f t="shared" si="20"/>
        <v>1</v>
      </c>
      <c r="E250" s="7">
        <f t="shared" si="20"/>
        <v>1</v>
      </c>
      <c r="F250" s="7">
        <f>ROUND(F238/E238,3)</f>
        <v>1</v>
      </c>
    </row>
    <row r="251" spans="1:6">
      <c r="A251" s="6" t="str">
        <f t="shared" si="18"/>
        <v>12/31/2010</v>
      </c>
      <c r="B251" s="7">
        <f t="shared" si="19"/>
        <v>1.0009999999999999</v>
      </c>
      <c r="C251" s="7">
        <f t="shared" si="20"/>
        <v>1</v>
      </c>
      <c r="D251" s="7">
        <f t="shared" si="20"/>
        <v>0.997</v>
      </c>
      <c r="E251" s="7">
        <f t="shared" si="20"/>
        <v>1</v>
      </c>
      <c r="F251" s="7">
        <f>ROUND(F239/E239,3)</f>
        <v>1</v>
      </c>
    </row>
    <row r="252" spans="1:6">
      <c r="A252" s="6" t="str">
        <f t="shared" si="18"/>
        <v>12/31/2011</v>
      </c>
      <c r="B252" s="7">
        <f t="shared" si="19"/>
        <v>1.026</v>
      </c>
      <c r="C252" s="7">
        <f t="shared" si="20"/>
        <v>1</v>
      </c>
      <c r="D252" s="7">
        <f t="shared" si="20"/>
        <v>1</v>
      </c>
      <c r="E252" s="7">
        <f t="shared" si="20"/>
        <v>1</v>
      </c>
    </row>
    <row r="253" spans="1:6">
      <c r="A253" s="6" t="str">
        <f t="shared" si="18"/>
        <v>12/31/2012</v>
      </c>
      <c r="B253" s="7">
        <f t="shared" si="19"/>
        <v>1.0029999999999999</v>
      </c>
      <c r="C253" s="7">
        <f t="shared" si="20"/>
        <v>1</v>
      </c>
      <c r="D253" s="7">
        <f t="shared" si="20"/>
        <v>1</v>
      </c>
    </row>
    <row r="254" spans="1:6">
      <c r="A254" s="6" t="str">
        <f t="shared" si="18"/>
        <v>12/31/2013</v>
      </c>
      <c r="B254" s="7">
        <f t="shared" si="19"/>
        <v>0.999</v>
      </c>
      <c r="C254" s="7">
        <f t="shared" si="20"/>
        <v>1</v>
      </c>
    </row>
    <row r="255" spans="1:6">
      <c r="A255" s="6" t="str">
        <f t="shared" si="18"/>
        <v>12/31/2014</v>
      </c>
      <c r="B255" s="7">
        <f t="shared" si="19"/>
        <v>0.999</v>
      </c>
    </row>
    <row r="257" spans="1:6">
      <c r="A257" s="1" t="s">
        <v>19</v>
      </c>
      <c r="B257" s="7">
        <f>ROUND((SUM(B251:B255)-MAX(B251:B255)-MIN(B251:B255))/3,3)</f>
        <v>1.0009999999999999</v>
      </c>
      <c r="C257" s="7">
        <f>ROUND((SUM(C250:C254)-MAX(C250:C254)-MIN(C250:C254))/3,3)</f>
        <v>1</v>
      </c>
      <c r="D257" s="7">
        <f>ROUND((SUM(D249:D253)-MAX(D249:D253)-MIN(D249:D253))/3,3)</f>
        <v>1</v>
      </c>
      <c r="E257" s="7">
        <f>ROUND((SUM(E249:E252)-MAX(E249:E252)-MIN(E249:E252))/2,3)</f>
        <v>1</v>
      </c>
      <c r="F257" s="7">
        <f>ROUND(SUM(F249:F251)/3,3)</f>
        <v>1</v>
      </c>
    </row>
    <row r="258" spans="1:6">
      <c r="A258" s="1" t="s">
        <v>20</v>
      </c>
    </row>
    <row r="260" spans="1:6">
      <c r="C260" s="1" t="s">
        <v>8</v>
      </c>
      <c r="F260" s="7"/>
    </row>
    <row r="261" spans="1:6">
      <c r="A261" s="1" t="s">
        <v>41</v>
      </c>
      <c r="E261" s="3" t="s">
        <v>42</v>
      </c>
      <c r="F261" s="7">
        <v>1</v>
      </c>
    </row>
    <row r="262" spans="1:6">
      <c r="A262" s="1" t="s">
        <v>43</v>
      </c>
      <c r="E262" s="3" t="s">
        <v>44</v>
      </c>
      <c r="F262" s="7">
        <f>ROUND(F257*F261,3)</f>
        <v>1</v>
      </c>
    </row>
    <row r="263" spans="1:6">
      <c r="A263" s="1" t="s">
        <v>45</v>
      </c>
      <c r="E263" s="3" t="s">
        <v>46</v>
      </c>
      <c r="F263" s="7">
        <f>ROUND(E257*F257*F261,3)</f>
        <v>1</v>
      </c>
    </row>
    <row r="264" spans="1:6">
      <c r="A264" s="1" t="s">
        <v>47</v>
      </c>
      <c r="E264" s="3" t="s">
        <v>48</v>
      </c>
      <c r="F264" s="7">
        <f>ROUND(D257*E257*F257*F261,3)</f>
        <v>1</v>
      </c>
    </row>
    <row r="265" spans="1:6">
      <c r="A265" s="1" t="s">
        <v>49</v>
      </c>
      <c r="E265" s="3" t="s">
        <v>50</v>
      </c>
      <c r="F265" s="7">
        <f>ROUND(C257*D257*E257*F257*F261,3)</f>
        <v>1</v>
      </c>
    </row>
  </sheetData>
  <mergeCells count="24">
    <mergeCell ref="A231:F231"/>
    <mergeCell ref="A139:F139"/>
    <mergeCell ref="A140:F140"/>
    <mergeCell ref="A141:F141"/>
    <mergeCell ref="A142:F142"/>
    <mergeCell ref="A179:F179"/>
    <mergeCell ref="A180:F180"/>
    <mergeCell ref="A181:F181"/>
    <mergeCell ref="A182:F182"/>
    <mergeCell ref="A228:F228"/>
    <mergeCell ref="A229:F229"/>
    <mergeCell ref="A230:F230"/>
    <mergeCell ref="A93:F93"/>
    <mergeCell ref="A2:F2"/>
    <mergeCell ref="A3:F3"/>
    <mergeCell ref="A4:F4"/>
    <mergeCell ref="A5:F5"/>
    <mergeCell ref="A50:F50"/>
    <mergeCell ref="A51:F51"/>
    <mergeCell ref="A52:F52"/>
    <mergeCell ref="A53:F53"/>
    <mergeCell ref="A90:F90"/>
    <mergeCell ref="A91:F91"/>
    <mergeCell ref="A92:F92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6</oddHeader>
    <oddFooter>&amp;L&amp;"Times New Roman,Regular"© Insurance Services Office, Inc., 2022&amp;R&amp;"Times New Roman,Regular"&amp;A</oddFooter>
  </headerFooter>
  <rowBreaks count="6" manualBreakCount="6">
    <brk id="48" max="16383" man="1"/>
    <brk id="88" max="16383" man="1"/>
    <brk id="137" max="16383" man="1"/>
    <brk id="177" max="16383" man="1"/>
    <brk id="226" max="16383" man="1"/>
    <brk id="265" max="16383" man="1"/>
  </rowBreaks>
  <colBreaks count="1" manualBreakCount="1">
    <brk id="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C8D16-6074-49B3-8AC7-D8BE3E8E5094}">
  <sheetPr codeName="Sheet37">
    <pageSetUpPr autoPageBreaks="0"/>
  </sheetPr>
  <dimension ref="A1:F176"/>
  <sheetViews>
    <sheetView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53</v>
      </c>
      <c r="B2" s="13"/>
      <c r="C2" s="13"/>
      <c r="D2" s="13"/>
      <c r="E2" s="13"/>
      <c r="F2" s="13"/>
    </row>
    <row r="3" spans="1:6">
      <c r="A3" s="13" t="s">
        <v>54</v>
      </c>
      <c r="B3" s="13"/>
      <c r="C3" s="13"/>
      <c r="D3" s="13"/>
      <c r="E3" s="13"/>
      <c r="F3" s="13"/>
    </row>
    <row r="4" spans="1:6">
      <c r="A4" s="13" t="s">
        <v>52</v>
      </c>
      <c r="B4" s="13"/>
      <c r="C4" s="13"/>
      <c r="D4" s="13"/>
      <c r="E4" s="13"/>
      <c r="F4" s="13"/>
    </row>
    <row r="5" spans="1:6">
      <c r="A5" s="13" t="s">
        <v>55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202447454</v>
      </c>
      <c r="C11" s="10">
        <v>206784524</v>
      </c>
      <c r="D11" s="10">
        <v>206707361</v>
      </c>
      <c r="E11" s="10">
        <v>206582880</v>
      </c>
      <c r="F11" s="10">
        <v>206531462</v>
      </c>
    </row>
    <row r="12" spans="1:6">
      <c r="A12" s="11" t="str">
        <f t="shared" si="0"/>
        <v>12/31/2009</v>
      </c>
      <c r="B12" s="10">
        <v>170176193</v>
      </c>
      <c r="C12" s="10">
        <v>172698251</v>
      </c>
      <c r="D12" s="10">
        <v>173008067</v>
      </c>
      <c r="E12" s="10">
        <v>173131797</v>
      </c>
      <c r="F12" s="10">
        <v>173145299</v>
      </c>
    </row>
    <row r="13" spans="1:6">
      <c r="A13" s="11" t="str">
        <f t="shared" si="0"/>
        <v>12/31/2010</v>
      </c>
      <c r="B13" s="10">
        <v>197651429</v>
      </c>
      <c r="C13" s="10">
        <v>201524761</v>
      </c>
      <c r="D13" s="10">
        <v>201695118</v>
      </c>
      <c r="E13" s="10">
        <v>201509149</v>
      </c>
      <c r="F13" s="10">
        <v>201527868</v>
      </c>
    </row>
    <row r="14" spans="1:6">
      <c r="A14" s="11" t="str">
        <f t="shared" si="0"/>
        <v>12/31/2011</v>
      </c>
      <c r="B14" s="10">
        <v>221180656</v>
      </c>
      <c r="C14" s="10">
        <v>225416505</v>
      </c>
      <c r="D14" s="10">
        <v>225185102</v>
      </c>
      <c r="E14" s="10">
        <v>224997856</v>
      </c>
      <c r="F14" s="10">
        <v>226178872</v>
      </c>
    </row>
    <row r="15" spans="1:6">
      <c r="A15" s="11" t="str">
        <f t="shared" si="0"/>
        <v>12/31/2012</v>
      </c>
      <c r="B15" s="10">
        <v>237958090</v>
      </c>
      <c r="C15" s="10">
        <v>242472061</v>
      </c>
      <c r="D15" s="10">
        <v>242350897</v>
      </c>
      <c r="E15" s="10">
        <v>243398663</v>
      </c>
      <c r="F15" s="10">
        <v>243644753</v>
      </c>
    </row>
    <row r="16" spans="1:6">
      <c r="A16" s="11" t="str">
        <f t="shared" si="0"/>
        <v>12/31/2013</v>
      </c>
      <c r="B16" s="10">
        <v>207379704</v>
      </c>
      <c r="C16" s="10">
        <v>212749081</v>
      </c>
      <c r="D16" s="10">
        <v>213921854</v>
      </c>
      <c r="E16" s="10">
        <v>214244317</v>
      </c>
      <c r="F16" s="10">
        <v>214412420</v>
      </c>
    </row>
    <row r="17" spans="1:6">
      <c r="A17" s="11" t="str">
        <f t="shared" si="0"/>
        <v>12/31/2014</v>
      </c>
      <c r="B17" s="10">
        <v>227218946</v>
      </c>
      <c r="C17" s="10">
        <v>233608924</v>
      </c>
      <c r="D17" s="10">
        <v>233661021</v>
      </c>
      <c r="E17" s="10">
        <v>233893779</v>
      </c>
      <c r="F17" s="10">
        <v>233930954</v>
      </c>
    </row>
    <row r="18" spans="1:6">
      <c r="A18" s="11" t="str">
        <f t="shared" si="0"/>
        <v>12/31/2015</v>
      </c>
      <c r="B18" s="10">
        <v>228424757</v>
      </c>
      <c r="C18" s="10">
        <v>233826876</v>
      </c>
      <c r="D18" s="10">
        <v>234037600</v>
      </c>
      <c r="E18" s="10">
        <v>234473209</v>
      </c>
      <c r="F18" s="10">
        <v>234580767</v>
      </c>
    </row>
    <row r="19" spans="1:6">
      <c r="A19" s="11" t="str">
        <f t="shared" si="0"/>
        <v>12/31/2016</v>
      </c>
      <c r="B19" s="10">
        <v>292077504</v>
      </c>
      <c r="C19" s="10">
        <v>297860571</v>
      </c>
      <c r="D19" s="10">
        <v>298159838</v>
      </c>
      <c r="E19" s="10">
        <v>298376202</v>
      </c>
      <c r="F19" s="10"/>
    </row>
    <row r="20" spans="1:6">
      <c r="A20" s="11" t="str">
        <f t="shared" si="0"/>
        <v>12/31/2017</v>
      </c>
      <c r="B20" s="10">
        <v>316711200</v>
      </c>
      <c r="C20" s="10">
        <v>324653883</v>
      </c>
      <c r="D20" s="10">
        <v>325039549</v>
      </c>
      <c r="E20" s="10"/>
      <c r="F20" s="10"/>
    </row>
    <row r="21" spans="1:6">
      <c r="A21" s="11" t="str">
        <f t="shared" si="0"/>
        <v>12/31/2018</v>
      </c>
      <c r="B21" s="10">
        <v>308032535</v>
      </c>
      <c r="C21" s="10">
        <v>316449791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321593866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1.0209999999999999</v>
      </c>
      <c r="D28" s="7">
        <f>ROUND(D11/C11,3)</f>
        <v>1</v>
      </c>
      <c r="E28" s="7">
        <f>ROUND(E11/D11,3)</f>
        <v>0.999</v>
      </c>
      <c r="F28" s="7">
        <f>ROUND(F11/E11,3)</f>
        <v>1</v>
      </c>
    </row>
    <row r="29" spans="1:6">
      <c r="A29" s="6" t="str">
        <f t="shared" ref="A29:A38" si="1">A12</f>
        <v>12/31/2009</v>
      </c>
      <c r="C29" s="7">
        <f t="shared" ref="C29:F38" si="2">ROUND(C12/B12,3)</f>
        <v>1.0149999999999999</v>
      </c>
      <c r="D29" s="7">
        <f t="shared" si="2"/>
        <v>1.002</v>
      </c>
      <c r="E29" s="7">
        <f t="shared" si="2"/>
        <v>1.0009999999999999</v>
      </c>
      <c r="F29" s="7">
        <f t="shared" si="2"/>
        <v>1</v>
      </c>
    </row>
    <row r="30" spans="1:6">
      <c r="A30" s="6" t="str">
        <f t="shared" si="1"/>
        <v>12/31/2010</v>
      </c>
      <c r="C30" s="7">
        <f t="shared" si="2"/>
        <v>1.02</v>
      </c>
      <c r="D30" s="7">
        <f t="shared" si="2"/>
        <v>1.0009999999999999</v>
      </c>
      <c r="E30" s="7">
        <f t="shared" si="2"/>
        <v>0.999</v>
      </c>
      <c r="F30" s="7">
        <f t="shared" si="2"/>
        <v>1</v>
      </c>
    </row>
    <row r="31" spans="1:6">
      <c r="A31" s="6" t="str">
        <f t="shared" si="1"/>
        <v>12/31/2011</v>
      </c>
      <c r="C31" s="7">
        <f t="shared" si="2"/>
        <v>1.0189999999999999</v>
      </c>
      <c r="D31" s="7">
        <f t="shared" si="2"/>
        <v>0.999</v>
      </c>
      <c r="E31" s="7">
        <f t="shared" si="2"/>
        <v>0.999</v>
      </c>
      <c r="F31" s="7">
        <f t="shared" si="2"/>
        <v>1.0049999999999999</v>
      </c>
    </row>
    <row r="32" spans="1:6">
      <c r="A32" s="6" t="str">
        <f t="shared" si="1"/>
        <v>12/31/2012</v>
      </c>
      <c r="C32" s="7">
        <f t="shared" si="2"/>
        <v>1.0189999999999999</v>
      </c>
      <c r="D32" s="7">
        <f t="shared" si="2"/>
        <v>1</v>
      </c>
      <c r="E32" s="7">
        <f t="shared" si="2"/>
        <v>1.004</v>
      </c>
      <c r="F32" s="7">
        <f t="shared" si="2"/>
        <v>1.0009999999999999</v>
      </c>
    </row>
    <row r="33" spans="1:6">
      <c r="A33" s="6" t="str">
        <f t="shared" si="1"/>
        <v>12/31/2013</v>
      </c>
      <c r="C33" s="7">
        <f t="shared" si="2"/>
        <v>1.026</v>
      </c>
      <c r="D33" s="7">
        <f t="shared" si="2"/>
        <v>1.006</v>
      </c>
      <c r="E33" s="7">
        <f t="shared" si="2"/>
        <v>1.002</v>
      </c>
      <c r="F33" s="7">
        <f t="shared" si="2"/>
        <v>1.0009999999999999</v>
      </c>
    </row>
    <row r="34" spans="1:6">
      <c r="A34" s="6" t="str">
        <f t="shared" si="1"/>
        <v>12/31/2014</v>
      </c>
      <c r="C34" s="7">
        <f t="shared" si="2"/>
        <v>1.028</v>
      </c>
      <c r="D34" s="7">
        <f t="shared" si="2"/>
        <v>1</v>
      </c>
      <c r="E34" s="7">
        <f t="shared" si="2"/>
        <v>1.0009999999999999</v>
      </c>
      <c r="F34" s="7">
        <f t="shared" si="2"/>
        <v>1</v>
      </c>
    </row>
    <row r="35" spans="1:6">
      <c r="A35" s="6" t="str">
        <f t="shared" si="1"/>
        <v>12/31/2015</v>
      </c>
      <c r="C35" s="7">
        <f t="shared" si="2"/>
        <v>1.024</v>
      </c>
      <c r="D35" s="7">
        <f t="shared" si="2"/>
        <v>1.0009999999999999</v>
      </c>
      <c r="E35" s="7">
        <f t="shared" si="2"/>
        <v>1.002</v>
      </c>
      <c r="F35" s="7">
        <f t="shared" si="2"/>
        <v>1</v>
      </c>
    </row>
    <row r="36" spans="1:6">
      <c r="A36" s="6" t="str">
        <f t="shared" si="1"/>
        <v>12/31/2016</v>
      </c>
      <c r="C36" s="7">
        <f t="shared" si="2"/>
        <v>1.02</v>
      </c>
      <c r="D36" s="7">
        <f t="shared" si="2"/>
        <v>1.0009999999999999</v>
      </c>
      <c r="E36" s="7">
        <f t="shared" si="2"/>
        <v>1.0009999999999999</v>
      </c>
    </row>
    <row r="37" spans="1:6">
      <c r="A37" s="6" t="str">
        <f t="shared" si="1"/>
        <v>12/31/2017</v>
      </c>
      <c r="C37" s="7">
        <f t="shared" si="2"/>
        <v>1.0249999999999999</v>
      </c>
      <c r="D37" s="7">
        <f t="shared" si="2"/>
        <v>1.0009999999999999</v>
      </c>
    </row>
    <row r="38" spans="1:6">
      <c r="A38" s="6" t="str">
        <f t="shared" si="1"/>
        <v>12/31/2018</v>
      </c>
      <c r="C38" s="7">
        <f t="shared" si="2"/>
        <v>1.0269999999999999</v>
      </c>
    </row>
    <row r="40" spans="1:6">
      <c r="A40" s="1" t="s">
        <v>19</v>
      </c>
      <c r="C40" s="7">
        <f>ROUND((SUM(C34:C38)-MAX(C34:C38)-MIN(C34:C38))/3,3)</f>
        <v>1.0249999999999999</v>
      </c>
      <c r="D40" s="7">
        <f>ROUND((SUM(D33:D37)-MAX(D33:D37)-MIN(D33:D37))/3,3)</f>
        <v>1.0009999999999999</v>
      </c>
      <c r="E40" s="7">
        <f>ROUND((SUM(E32:E36)-MAX(E32:E36)-MIN(E32:E36))/3,3)</f>
        <v>1.002</v>
      </c>
      <c r="F40" s="7">
        <f>ROUND((SUM(F31:F35)-MAX(F31:F35)-MIN(F31:F35))/3,3)</f>
        <v>1.0009999999999999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1.002</v>
      </c>
    </row>
    <row r="45" spans="1:6">
      <c r="A45" s="1" t="s">
        <v>23</v>
      </c>
      <c r="E45" s="3" t="s">
        <v>24</v>
      </c>
      <c r="F45" s="7">
        <f>ROUND(F83*F79*E79*D79*C79*B79*F40,3)</f>
        <v>1.0029999999999999</v>
      </c>
    </row>
    <row r="46" spans="1:6">
      <c r="A46" s="1" t="s">
        <v>25</v>
      </c>
      <c r="E46" s="3" t="s">
        <v>26</v>
      </c>
      <c r="F46" s="7">
        <f>ROUND(F83*F79*E79*D79*C79*B79*F40*E40,3)</f>
        <v>1.0049999999999999</v>
      </c>
    </row>
    <row r="47" spans="1:6">
      <c r="A47" s="1" t="s">
        <v>27</v>
      </c>
      <c r="E47" s="3" t="s">
        <v>28</v>
      </c>
      <c r="F47" s="7">
        <f>ROUND(F83*F79*E79*D79*C79*B79*F40*E40*D40,3)</f>
        <v>1.006</v>
      </c>
    </row>
    <row r="48" spans="1:6">
      <c r="A48" s="1" t="s">
        <v>29</v>
      </c>
      <c r="E48" s="3" t="s">
        <v>30</v>
      </c>
      <c r="F48" s="7">
        <f>ROUND(F83*F79*E79*D79*C79*B79*F40*E40*D40*C40,3)</f>
        <v>1.0309999999999999</v>
      </c>
    </row>
    <row r="49" spans="1:6">
      <c r="A49" s="1" t="s">
        <v>0</v>
      </c>
    </row>
    <row r="50" spans="1:6">
      <c r="A50" s="13" t="s">
        <v>53</v>
      </c>
      <c r="B50" s="13"/>
      <c r="C50" s="13"/>
      <c r="D50" s="13"/>
      <c r="E50" s="13"/>
      <c r="F50" s="13"/>
    </row>
    <row r="51" spans="1:6">
      <c r="A51" s="13" t="s">
        <v>54</v>
      </c>
      <c r="B51" s="13"/>
      <c r="C51" s="13"/>
      <c r="D51" s="13"/>
      <c r="E51" s="13"/>
      <c r="F51" s="13"/>
    </row>
    <row r="52" spans="1:6">
      <c r="A52" s="13" t="s">
        <v>52</v>
      </c>
      <c r="B52" s="13"/>
      <c r="C52" s="13"/>
      <c r="D52" s="13"/>
      <c r="E52" s="13"/>
      <c r="F52" s="13"/>
    </row>
    <row r="53" spans="1:6">
      <c r="A53" s="13" t="s">
        <v>55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206704184</v>
      </c>
      <c r="C59" s="10">
        <v>206611371</v>
      </c>
      <c r="D59" s="10">
        <v>206618340</v>
      </c>
      <c r="E59" s="10">
        <v>206811253</v>
      </c>
      <c r="F59" s="10">
        <v>206843554</v>
      </c>
    </row>
    <row r="60" spans="1:6">
      <c r="A60" s="6" t="str">
        <f t="shared" ref="A60:A65" si="3">A12</f>
        <v>12/31/2009</v>
      </c>
      <c r="B60" s="10">
        <v>172982852</v>
      </c>
      <c r="C60" s="10">
        <v>173101256</v>
      </c>
      <c r="D60" s="10">
        <v>173123211</v>
      </c>
      <c r="E60" s="10">
        <v>173416573</v>
      </c>
      <c r="F60" s="10">
        <v>173405590</v>
      </c>
    </row>
    <row r="61" spans="1:6">
      <c r="A61" s="6" t="str">
        <f t="shared" si="3"/>
        <v>12/31/2010</v>
      </c>
      <c r="B61" s="10">
        <v>202140632</v>
      </c>
      <c r="C61" s="10">
        <v>202161669</v>
      </c>
      <c r="D61" s="10">
        <v>202178677</v>
      </c>
      <c r="E61" s="10">
        <v>202176230</v>
      </c>
      <c r="F61" s="10">
        <v>202165837</v>
      </c>
    </row>
    <row r="62" spans="1:6">
      <c r="A62" s="6" t="str">
        <f t="shared" si="3"/>
        <v>12/31/2011</v>
      </c>
      <c r="B62" s="10">
        <v>226165371</v>
      </c>
      <c r="C62" s="10">
        <v>226053288</v>
      </c>
      <c r="D62" s="10">
        <v>226043929</v>
      </c>
      <c r="E62" s="10">
        <v>226050495</v>
      </c>
      <c r="F62" s="10"/>
    </row>
    <row r="63" spans="1:6">
      <c r="A63" s="6" t="str">
        <f t="shared" si="3"/>
        <v>12/31/2012</v>
      </c>
      <c r="B63" s="10">
        <v>243929000</v>
      </c>
      <c r="C63" s="10">
        <v>243989045</v>
      </c>
      <c r="D63" s="10">
        <v>243987431</v>
      </c>
      <c r="E63" s="10"/>
      <c r="F63" s="10"/>
    </row>
    <row r="64" spans="1:6">
      <c r="A64" s="6" t="str">
        <f t="shared" si="3"/>
        <v>12/31/2013</v>
      </c>
      <c r="B64" s="10">
        <v>214525207</v>
      </c>
      <c r="C64" s="10">
        <v>214556810</v>
      </c>
      <c r="D64" s="10"/>
      <c r="E64" s="10"/>
      <c r="F64" s="10"/>
    </row>
    <row r="65" spans="1:6">
      <c r="A65" s="6" t="str">
        <f t="shared" si="3"/>
        <v>12/31/2014</v>
      </c>
      <c r="B65" s="10">
        <v>233911049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1.0009999999999999</v>
      </c>
      <c r="C71" s="7">
        <f>ROUND(C59/B59,3)</f>
        <v>1</v>
      </c>
      <c r="D71" s="7">
        <f>ROUND(D59/C59,3)</f>
        <v>1</v>
      </c>
      <c r="E71" s="7">
        <f>ROUND(E59/D59,3)</f>
        <v>1.0009999999999999</v>
      </c>
      <c r="F71" s="7">
        <f>ROUND(F59/E59,3)</f>
        <v>1</v>
      </c>
    </row>
    <row r="72" spans="1:6">
      <c r="A72" s="6" t="str">
        <f t="shared" si="4"/>
        <v>12/31/2009</v>
      </c>
      <c r="B72" s="7">
        <f t="shared" si="5"/>
        <v>0.999</v>
      </c>
      <c r="C72" s="7">
        <f t="shared" ref="C72:F76" si="6">ROUND(C60/B60,3)</f>
        <v>1.0009999999999999</v>
      </c>
      <c r="D72" s="7">
        <f t="shared" si="6"/>
        <v>1</v>
      </c>
      <c r="E72" s="7">
        <f t="shared" si="6"/>
        <v>1.002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1.0029999999999999</v>
      </c>
      <c r="C73" s="7">
        <f t="shared" si="6"/>
        <v>1</v>
      </c>
      <c r="D73" s="7">
        <f t="shared" si="6"/>
        <v>1</v>
      </c>
      <c r="E73" s="7">
        <f t="shared" si="6"/>
        <v>1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1</v>
      </c>
      <c r="C74" s="7">
        <f t="shared" si="6"/>
        <v>1</v>
      </c>
      <c r="D74" s="7">
        <f t="shared" si="6"/>
        <v>1</v>
      </c>
      <c r="E74" s="7">
        <f t="shared" si="6"/>
        <v>1</v>
      </c>
    </row>
    <row r="75" spans="1:6">
      <c r="A75" s="6" t="str">
        <f t="shared" si="4"/>
        <v>12/31/2012</v>
      </c>
      <c r="B75" s="7">
        <f t="shared" si="5"/>
        <v>1.0009999999999999</v>
      </c>
      <c r="C75" s="7">
        <f t="shared" si="6"/>
        <v>1</v>
      </c>
      <c r="D75" s="7">
        <f t="shared" si="6"/>
        <v>1</v>
      </c>
    </row>
    <row r="76" spans="1:6">
      <c r="A76" s="6" t="str">
        <f t="shared" si="4"/>
        <v>12/31/2013</v>
      </c>
      <c r="B76" s="7">
        <f t="shared" si="5"/>
        <v>1.0009999999999999</v>
      </c>
      <c r="C76" s="7">
        <f t="shared" si="6"/>
        <v>1</v>
      </c>
    </row>
    <row r="77" spans="1:6">
      <c r="A77" s="6" t="str">
        <f t="shared" si="4"/>
        <v>12/31/2014</v>
      </c>
      <c r="B77" s="7">
        <f t="shared" si="5"/>
        <v>1</v>
      </c>
    </row>
    <row r="79" spans="1:6">
      <c r="A79" s="1" t="s">
        <v>19</v>
      </c>
      <c r="B79" s="7">
        <f>ROUND((SUM(B73:B77)-MAX(B73:B77)-MIN(B73:B77))/3,3)</f>
        <v>1.0009999999999999</v>
      </c>
      <c r="C79" s="7">
        <f>ROUND((SUM(C72:C76)-MAX(C72:C76)-MIN(C72:C76))/3,3)</f>
        <v>1</v>
      </c>
      <c r="D79" s="7">
        <f>ROUND((SUM(D71:D75)-MAX(D71:D75)-MIN(D71:D75))/3,3)</f>
        <v>1</v>
      </c>
      <c r="E79" s="7">
        <f>ROUND((SUM(E71:E74)-MAX(E71:E74)-MIN(E71:E74))/2,3)</f>
        <v>1.0009999999999999</v>
      </c>
      <c r="F79" s="7">
        <f>ROUND(SUM(F71:F73)/3,3)</f>
        <v>1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1</v>
      </c>
    </row>
    <row r="85" spans="1:6">
      <c r="A85" s="1" t="s">
        <v>45</v>
      </c>
      <c r="E85" s="3" t="s">
        <v>46</v>
      </c>
      <c r="F85" s="7">
        <f>ROUND(E79*F79*F83,3)</f>
        <v>1.0009999999999999</v>
      </c>
    </row>
    <row r="86" spans="1:6">
      <c r="A86" s="1" t="s">
        <v>47</v>
      </c>
      <c r="E86" s="3" t="s">
        <v>48</v>
      </c>
      <c r="F86" s="7">
        <f>ROUND(D79*E79*F79*F83,3)</f>
        <v>1.0009999999999999</v>
      </c>
    </row>
    <row r="87" spans="1:6">
      <c r="A87" s="1" t="s">
        <v>49</v>
      </c>
      <c r="E87" s="3" t="s">
        <v>50</v>
      </c>
      <c r="F87" s="7">
        <f>ROUND(C79*D79*E79*F79*F83,3)</f>
        <v>1.0009999999999999</v>
      </c>
    </row>
    <row r="89" spans="1:6">
      <c r="A89" s="1" t="s">
        <v>0</v>
      </c>
    </row>
    <row r="90" spans="1:6">
      <c r="A90" s="13" t="s">
        <v>53</v>
      </c>
      <c r="B90" s="13"/>
      <c r="C90" s="13"/>
      <c r="D90" s="13"/>
      <c r="E90" s="13"/>
      <c r="F90" s="13"/>
    </row>
    <row r="91" spans="1:6">
      <c r="A91" s="13" t="s">
        <v>56</v>
      </c>
      <c r="B91" s="13"/>
      <c r="C91" s="13"/>
      <c r="D91" s="13"/>
      <c r="E91" s="13"/>
      <c r="F91" s="13"/>
    </row>
    <row r="92" spans="1:6">
      <c r="A92" s="13" t="s">
        <v>52</v>
      </c>
      <c r="B92" s="13"/>
      <c r="C92" s="13"/>
      <c r="D92" s="13"/>
      <c r="E92" s="13"/>
      <c r="F92" s="13"/>
    </row>
    <row r="93" spans="1:6">
      <c r="A93" s="13" t="s">
        <v>55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513600232</v>
      </c>
      <c r="C99" s="10">
        <v>507099611</v>
      </c>
      <c r="D99" s="10">
        <v>505893875</v>
      </c>
      <c r="E99" s="10">
        <v>505049388</v>
      </c>
      <c r="F99" s="10">
        <v>504154854</v>
      </c>
    </row>
    <row r="100" spans="1:6">
      <c r="A100" s="6" t="str">
        <f t="shared" ref="A100:A110" si="7">A12</f>
        <v>12/31/2009</v>
      </c>
      <c r="B100" s="10">
        <v>436601489</v>
      </c>
      <c r="C100" s="10">
        <v>430250041</v>
      </c>
      <c r="D100" s="10">
        <v>428771808</v>
      </c>
      <c r="E100" s="10">
        <v>428175884</v>
      </c>
      <c r="F100" s="10">
        <v>428221180</v>
      </c>
    </row>
    <row r="101" spans="1:6">
      <c r="A101" s="6" t="str">
        <f t="shared" si="7"/>
        <v>12/31/2010</v>
      </c>
      <c r="B101" s="10">
        <v>469236344</v>
      </c>
      <c r="C101" s="10">
        <v>461508985</v>
      </c>
      <c r="D101" s="10">
        <v>459836757</v>
      </c>
      <c r="E101" s="10">
        <v>460118562</v>
      </c>
      <c r="F101" s="10">
        <v>460148285</v>
      </c>
    </row>
    <row r="102" spans="1:6">
      <c r="A102" s="6" t="str">
        <f t="shared" si="7"/>
        <v>12/31/2011</v>
      </c>
      <c r="B102" s="10">
        <v>511313891</v>
      </c>
      <c r="C102" s="10">
        <v>501751542</v>
      </c>
      <c r="D102" s="10">
        <v>499427485</v>
      </c>
      <c r="E102" s="10">
        <v>498708550</v>
      </c>
      <c r="F102" s="10">
        <v>500551426</v>
      </c>
    </row>
    <row r="103" spans="1:6">
      <c r="A103" s="6" t="str">
        <f t="shared" si="7"/>
        <v>12/31/2012</v>
      </c>
      <c r="B103" s="10">
        <v>512509883</v>
      </c>
      <c r="C103" s="10">
        <v>504664353</v>
      </c>
      <c r="D103" s="10">
        <v>502798905</v>
      </c>
      <c r="E103" s="10">
        <v>503194316</v>
      </c>
      <c r="F103" s="10">
        <v>503288860</v>
      </c>
    </row>
    <row r="104" spans="1:6">
      <c r="A104" s="6" t="str">
        <f t="shared" si="7"/>
        <v>12/31/2013</v>
      </c>
      <c r="B104" s="10">
        <v>545914997</v>
      </c>
      <c r="C104" s="10">
        <v>537868678</v>
      </c>
      <c r="D104" s="10">
        <v>536439272</v>
      </c>
      <c r="E104" s="10">
        <v>537351189</v>
      </c>
      <c r="F104" s="10">
        <v>536086183</v>
      </c>
    </row>
    <row r="105" spans="1:6">
      <c r="A105" s="6" t="str">
        <f t="shared" si="7"/>
        <v>12/31/2014</v>
      </c>
      <c r="B105" s="10">
        <v>620729291</v>
      </c>
      <c r="C105" s="10">
        <v>612476500</v>
      </c>
      <c r="D105" s="10">
        <v>608841127</v>
      </c>
      <c r="E105" s="10">
        <v>608369150</v>
      </c>
      <c r="F105" s="10">
        <v>608256493</v>
      </c>
    </row>
    <row r="106" spans="1:6">
      <c r="A106" s="6" t="str">
        <f t="shared" si="7"/>
        <v>12/31/2015</v>
      </c>
      <c r="B106" s="10">
        <v>684270729</v>
      </c>
      <c r="C106" s="10">
        <v>667296423</v>
      </c>
      <c r="D106" s="10">
        <v>662887728</v>
      </c>
      <c r="E106" s="10">
        <v>662219085</v>
      </c>
      <c r="F106" s="10">
        <v>662536656</v>
      </c>
    </row>
    <row r="107" spans="1:6">
      <c r="A107" s="6" t="str">
        <f t="shared" si="7"/>
        <v>12/31/2016</v>
      </c>
      <c r="B107" s="10">
        <v>711779613</v>
      </c>
      <c r="C107" s="10">
        <v>695881230</v>
      </c>
      <c r="D107" s="10">
        <v>690623530</v>
      </c>
      <c r="E107" s="10">
        <v>689846278</v>
      </c>
      <c r="F107" s="10"/>
    </row>
    <row r="108" spans="1:6">
      <c r="A108" s="6" t="str">
        <f t="shared" si="7"/>
        <v>12/31/2017</v>
      </c>
      <c r="B108" s="10">
        <v>711506236</v>
      </c>
      <c r="C108" s="10">
        <v>692501206</v>
      </c>
      <c r="D108" s="10">
        <v>687574484</v>
      </c>
      <c r="E108" s="10"/>
      <c r="F108" s="10"/>
    </row>
    <row r="109" spans="1:6">
      <c r="A109" s="6" t="str">
        <f t="shared" si="7"/>
        <v>12/31/2018</v>
      </c>
      <c r="B109" s="10">
        <v>776660341</v>
      </c>
      <c r="C109" s="10">
        <v>759891494</v>
      </c>
      <c r="D109" s="10"/>
      <c r="E109" s="10"/>
      <c r="F109" s="10"/>
    </row>
    <row r="110" spans="1:6">
      <c r="A110" s="6" t="str">
        <f t="shared" si="7"/>
        <v>12/31/2019</v>
      </c>
      <c r="B110" s="10">
        <v>816774614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0.98699999999999999</v>
      </c>
      <c r="D116" s="7">
        <f>ROUND(D99/C99,3)</f>
        <v>0.998</v>
      </c>
      <c r="E116" s="7">
        <f>ROUND(E99/D99,3)</f>
        <v>0.998</v>
      </c>
      <c r="F116" s="7">
        <f>ROUND(F99/E99,3)</f>
        <v>0.998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0.98499999999999999</v>
      </c>
      <c r="D117" s="7">
        <f t="shared" si="9"/>
        <v>0.997</v>
      </c>
      <c r="E117" s="7">
        <f t="shared" si="9"/>
        <v>0.999</v>
      </c>
      <c r="F117" s="7">
        <f t="shared" si="9"/>
        <v>1</v>
      </c>
    </row>
    <row r="118" spans="1:6">
      <c r="A118" s="6" t="str">
        <f t="shared" si="8"/>
        <v>12/31/2010</v>
      </c>
      <c r="C118" s="7">
        <f t="shared" si="9"/>
        <v>0.98399999999999999</v>
      </c>
      <c r="D118" s="7">
        <f t="shared" si="9"/>
        <v>0.996</v>
      </c>
      <c r="E118" s="7">
        <f t="shared" si="9"/>
        <v>1.0009999999999999</v>
      </c>
      <c r="F118" s="7">
        <f t="shared" si="9"/>
        <v>1</v>
      </c>
    </row>
    <row r="119" spans="1:6">
      <c r="A119" s="6" t="str">
        <f t="shared" si="8"/>
        <v>12/31/2011</v>
      </c>
      <c r="C119" s="7">
        <f t="shared" si="9"/>
        <v>0.98099999999999998</v>
      </c>
      <c r="D119" s="7">
        <f t="shared" si="9"/>
        <v>0.995</v>
      </c>
      <c r="E119" s="7">
        <f t="shared" si="9"/>
        <v>0.999</v>
      </c>
      <c r="F119" s="7">
        <f t="shared" si="9"/>
        <v>1.004</v>
      </c>
    </row>
    <row r="120" spans="1:6">
      <c r="A120" s="6" t="str">
        <f t="shared" si="8"/>
        <v>12/31/2012</v>
      </c>
      <c r="C120" s="7">
        <f t="shared" si="9"/>
        <v>0.98499999999999999</v>
      </c>
      <c r="D120" s="7">
        <f t="shared" si="9"/>
        <v>0.996</v>
      </c>
      <c r="E120" s="7">
        <f t="shared" si="9"/>
        <v>1.0009999999999999</v>
      </c>
      <c r="F120" s="7">
        <f t="shared" si="9"/>
        <v>1</v>
      </c>
    </row>
    <row r="121" spans="1:6">
      <c r="A121" s="6" t="str">
        <f t="shared" si="8"/>
        <v>12/31/2013</v>
      </c>
      <c r="C121" s="7">
        <f t="shared" si="9"/>
        <v>0.98499999999999999</v>
      </c>
      <c r="D121" s="7">
        <f t="shared" si="9"/>
        <v>0.997</v>
      </c>
      <c r="E121" s="7">
        <f t="shared" si="9"/>
        <v>1.002</v>
      </c>
      <c r="F121" s="7">
        <f t="shared" si="9"/>
        <v>0.998</v>
      </c>
    </row>
    <row r="122" spans="1:6">
      <c r="A122" s="6" t="str">
        <f t="shared" si="8"/>
        <v>12/31/2014</v>
      </c>
      <c r="C122" s="7">
        <f t="shared" si="9"/>
        <v>0.98699999999999999</v>
      </c>
      <c r="D122" s="7">
        <f t="shared" si="9"/>
        <v>0.99399999999999999</v>
      </c>
      <c r="E122" s="7">
        <f t="shared" si="9"/>
        <v>0.999</v>
      </c>
      <c r="F122" s="7">
        <f t="shared" si="9"/>
        <v>1</v>
      </c>
    </row>
    <row r="123" spans="1:6">
      <c r="A123" s="6" t="str">
        <f t="shared" si="8"/>
        <v>12/31/2015</v>
      </c>
      <c r="C123" s="7">
        <f t="shared" si="9"/>
        <v>0.97499999999999998</v>
      </c>
      <c r="D123" s="7">
        <f t="shared" si="9"/>
        <v>0.99299999999999999</v>
      </c>
      <c r="E123" s="7">
        <f t="shared" si="9"/>
        <v>0.999</v>
      </c>
      <c r="F123" s="7">
        <f t="shared" si="9"/>
        <v>1</v>
      </c>
    </row>
    <row r="124" spans="1:6">
      <c r="A124" s="6" t="str">
        <f t="shared" si="8"/>
        <v>12/31/2016</v>
      </c>
      <c r="C124" s="7">
        <f t="shared" si="9"/>
        <v>0.97799999999999998</v>
      </c>
      <c r="D124" s="7">
        <f t="shared" si="9"/>
        <v>0.99199999999999999</v>
      </c>
      <c r="E124" s="7">
        <f t="shared" si="9"/>
        <v>0.999</v>
      </c>
    </row>
    <row r="125" spans="1:6">
      <c r="A125" s="6" t="str">
        <f t="shared" si="8"/>
        <v>12/31/2017</v>
      </c>
      <c r="C125" s="7">
        <f t="shared" si="9"/>
        <v>0.97299999999999998</v>
      </c>
      <c r="D125" s="7">
        <f t="shared" si="9"/>
        <v>0.99299999999999999</v>
      </c>
    </row>
    <row r="126" spans="1:6">
      <c r="A126" s="6" t="str">
        <f t="shared" si="8"/>
        <v>12/31/2018</v>
      </c>
      <c r="C126" s="7">
        <f t="shared" si="9"/>
        <v>0.97799999999999998</v>
      </c>
    </row>
    <row r="128" spans="1:6">
      <c r="A128" s="1" t="s">
        <v>19</v>
      </c>
      <c r="C128" s="7">
        <f>ROUND((SUM(C122:C126)-MAX(C122:C126)-MIN(C122:C126))/3,3)</f>
        <v>0.97699999999999998</v>
      </c>
      <c r="D128" s="7">
        <f>ROUND((SUM(D121:D125)-MAX(D121:D125)-MIN(D121:D125))/3,3)</f>
        <v>0.99299999999999999</v>
      </c>
      <c r="E128" s="7">
        <f>ROUND((SUM(E120:E124)-MAX(E120:E124)-MIN(E120:E124))/3,3)</f>
        <v>1</v>
      </c>
      <c r="F128" s="7">
        <f>ROUND((SUM(F119:F123)-MAX(F119:F123)-MIN(F119:F123))/3,3)</f>
        <v>1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</v>
      </c>
    </row>
    <row r="133" spans="1:6">
      <c r="A133" s="1" t="s">
        <v>23</v>
      </c>
      <c r="E133" s="3" t="s">
        <v>24</v>
      </c>
      <c r="F133" s="7">
        <f>ROUND(F172*E168*D168*C168*B168*F128,3)</f>
        <v>1</v>
      </c>
    </row>
    <row r="134" spans="1:6">
      <c r="A134" s="1" t="s">
        <v>25</v>
      </c>
      <c r="E134" s="3" t="s">
        <v>26</v>
      </c>
      <c r="F134" s="7">
        <f>ROUND(F172*E168*D168*C168*B168*F128*E128,3)</f>
        <v>1</v>
      </c>
    </row>
    <row r="135" spans="1:6">
      <c r="A135" s="1" t="s">
        <v>27</v>
      </c>
      <c r="E135" s="3" t="s">
        <v>28</v>
      </c>
      <c r="F135" s="7">
        <f>ROUND(F172*E168*D168*C168*B168*F128*E128*D128,3)</f>
        <v>0.99299999999999999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0.97</v>
      </c>
    </row>
    <row r="138" spans="1:6">
      <c r="A138" s="1" t="s">
        <v>0</v>
      </c>
    </row>
    <row r="139" spans="1:6">
      <c r="A139" s="13" t="s">
        <v>53</v>
      </c>
      <c r="B139" s="13"/>
      <c r="C139" s="13"/>
      <c r="D139" s="13"/>
      <c r="E139" s="13"/>
      <c r="F139" s="13"/>
    </row>
    <row r="140" spans="1:6">
      <c r="A140" s="13" t="s">
        <v>56</v>
      </c>
      <c r="B140" s="13"/>
      <c r="C140" s="13"/>
      <c r="D140" s="13"/>
      <c r="E140" s="13"/>
      <c r="F140" s="13"/>
    </row>
    <row r="141" spans="1:6">
      <c r="A141" s="13" t="s">
        <v>52</v>
      </c>
      <c r="B141" s="13"/>
      <c r="C141" s="13"/>
      <c r="D141" s="13"/>
      <c r="E141" s="13"/>
      <c r="F141" s="13"/>
    </row>
    <row r="142" spans="1:6">
      <c r="A142" s="13" t="s">
        <v>55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505238478</v>
      </c>
      <c r="C148" s="10">
        <v>505126367</v>
      </c>
      <c r="D148" s="10">
        <v>505231231</v>
      </c>
      <c r="E148" s="10">
        <v>505247279</v>
      </c>
      <c r="F148" s="10">
        <v>505334203</v>
      </c>
    </row>
    <row r="149" spans="1:6">
      <c r="A149" s="6" t="str">
        <f t="shared" ref="A149:A154" si="10">A100</f>
        <v>12/31/2009</v>
      </c>
      <c r="B149" s="10">
        <v>427959988</v>
      </c>
      <c r="C149" s="10">
        <v>427830596</v>
      </c>
      <c r="D149" s="10">
        <v>427819807</v>
      </c>
      <c r="E149" s="10">
        <v>427818027</v>
      </c>
      <c r="F149" s="10">
        <v>427795872</v>
      </c>
    </row>
    <row r="150" spans="1:6">
      <c r="A150" s="6" t="str">
        <f t="shared" si="10"/>
        <v>12/31/2010</v>
      </c>
      <c r="B150" s="10">
        <v>460592901</v>
      </c>
      <c r="C150" s="10">
        <v>460464659</v>
      </c>
      <c r="D150" s="10">
        <v>460396086</v>
      </c>
      <c r="E150" s="10">
        <v>460365388</v>
      </c>
      <c r="F150" s="10">
        <v>460329892</v>
      </c>
    </row>
    <row r="151" spans="1:6">
      <c r="A151" s="6" t="str">
        <f t="shared" si="10"/>
        <v>12/31/2011</v>
      </c>
      <c r="B151" s="10">
        <v>500496463</v>
      </c>
      <c r="C151" s="10">
        <v>500485310</v>
      </c>
      <c r="D151" s="10">
        <v>500524186</v>
      </c>
      <c r="E151" s="10">
        <v>500473708</v>
      </c>
      <c r="F151" s="10"/>
    </row>
    <row r="152" spans="1:6">
      <c r="A152" s="6" t="str">
        <f t="shared" si="10"/>
        <v>12/31/2012</v>
      </c>
      <c r="B152" s="10">
        <v>503234537</v>
      </c>
      <c r="C152" s="10">
        <v>503624230</v>
      </c>
      <c r="D152" s="10">
        <v>503567946</v>
      </c>
      <c r="E152" s="10"/>
      <c r="F152" s="10"/>
    </row>
    <row r="153" spans="1:6">
      <c r="A153" s="6" t="str">
        <f t="shared" si="10"/>
        <v>12/31/2013</v>
      </c>
      <c r="B153" s="10">
        <v>536243760</v>
      </c>
      <c r="C153" s="10">
        <v>536145802</v>
      </c>
      <c r="D153" s="10"/>
      <c r="E153" s="10"/>
      <c r="F153" s="10"/>
    </row>
    <row r="154" spans="1:6">
      <c r="A154" s="6" t="str">
        <f t="shared" si="10"/>
        <v>12/31/2014</v>
      </c>
      <c r="B154" s="10">
        <v>608137369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1.002</v>
      </c>
      <c r="C160" s="7">
        <f>ROUND(C148/B148,3)</f>
        <v>1</v>
      </c>
      <c r="D160" s="7">
        <f>ROUND(D148/C148,3)</f>
        <v>1</v>
      </c>
      <c r="E160" s="7">
        <f>ROUND(E148/D148,3)</f>
        <v>1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0.999</v>
      </c>
      <c r="C161" s="7">
        <f t="shared" ref="C161:E165" si="13">ROUND(C149/B149,3)</f>
        <v>1</v>
      </c>
      <c r="D161" s="7">
        <f t="shared" si="13"/>
        <v>1</v>
      </c>
      <c r="E161" s="7">
        <f t="shared" si="13"/>
        <v>1</v>
      </c>
      <c r="F161" s="7">
        <f>ROUND(F149/E149,3)</f>
        <v>1</v>
      </c>
    </row>
    <row r="162" spans="1:6">
      <c r="A162" s="6" t="str">
        <f t="shared" si="11"/>
        <v>12/31/2010</v>
      </c>
      <c r="B162" s="7">
        <f t="shared" si="12"/>
        <v>1.0009999999999999</v>
      </c>
      <c r="C162" s="7">
        <f t="shared" si="13"/>
        <v>1</v>
      </c>
      <c r="D162" s="7">
        <f t="shared" si="13"/>
        <v>1</v>
      </c>
      <c r="E162" s="7">
        <f t="shared" si="13"/>
        <v>1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</v>
      </c>
      <c r="C163" s="7">
        <f t="shared" si="13"/>
        <v>1</v>
      </c>
      <c r="D163" s="7">
        <f t="shared" si="13"/>
        <v>1</v>
      </c>
      <c r="E163" s="7">
        <f t="shared" si="13"/>
        <v>1</v>
      </c>
    </row>
    <row r="164" spans="1:6">
      <c r="A164" s="6" t="str">
        <f t="shared" si="11"/>
        <v>12/31/2012</v>
      </c>
      <c r="B164" s="7">
        <f t="shared" si="12"/>
        <v>1</v>
      </c>
      <c r="C164" s="7">
        <f t="shared" si="13"/>
        <v>1.0009999999999999</v>
      </c>
      <c r="D164" s="7">
        <f t="shared" si="13"/>
        <v>1</v>
      </c>
    </row>
    <row r="165" spans="1:6">
      <c r="A165" s="6" t="str">
        <f t="shared" si="11"/>
        <v>12/31/2013</v>
      </c>
      <c r="B165" s="7">
        <f t="shared" si="12"/>
        <v>1</v>
      </c>
      <c r="C165" s="7">
        <f t="shared" si="13"/>
        <v>1</v>
      </c>
    </row>
    <row r="166" spans="1:6">
      <c r="A166" s="6" t="str">
        <f t="shared" si="11"/>
        <v>12/31/2014</v>
      </c>
      <c r="B166" s="7">
        <f t="shared" si="12"/>
        <v>1</v>
      </c>
    </row>
    <row r="168" spans="1:6">
      <c r="A168" s="1" t="s">
        <v>19</v>
      </c>
      <c r="B168" s="7">
        <f>ROUND((SUM(B162:B166)-MAX(B162:B166)-MIN(B162:B166))/3,3)</f>
        <v>1</v>
      </c>
      <c r="C168" s="7">
        <f>ROUND((SUM(C161:C165)-MAX(C161:C165)-MIN(C161:C165))/3,3)</f>
        <v>1</v>
      </c>
      <c r="D168" s="7">
        <f>ROUND((SUM(D160:D164)-MAX(D160:D164)-MIN(D160:D164))/3,3)</f>
        <v>1</v>
      </c>
      <c r="E168" s="7">
        <f>ROUND((SUM(E160:E163)-MAX(E160:E163)-MIN(E160:E163))/2,3)</f>
        <v>1</v>
      </c>
      <c r="F168" s="7">
        <f>ROUND(SUM(F160:F162)/3,3)</f>
        <v>1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1</v>
      </c>
    </row>
    <row r="174" spans="1:6">
      <c r="A174" s="1" t="s">
        <v>45</v>
      </c>
      <c r="E174" s="3" t="s">
        <v>46</v>
      </c>
      <c r="F174" s="7">
        <f>ROUND(E168*F168*F172,3)</f>
        <v>1</v>
      </c>
    </row>
    <row r="175" spans="1:6">
      <c r="A175" s="1" t="s">
        <v>47</v>
      </c>
      <c r="E175" s="3" t="s">
        <v>48</v>
      </c>
      <c r="F175" s="7">
        <f>ROUND(D168*E168*F168*F172,3)</f>
        <v>1</v>
      </c>
    </row>
    <row r="176" spans="1:6">
      <c r="A176" s="1" t="s">
        <v>49</v>
      </c>
      <c r="E176" s="3" t="s">
        <v>50</v>
      </c>
      <c r="F176" s="7">
        <f>ROUND(C168*D168*E168*F168*F172,3)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4</oddHeader>
    <oddFooter>&amp;L&amp;"Times New Roman,Regular"© Insurance Services Office, Inc., 2022&amp;R&amp;"Times New Roman,Regular"&amp;A</oddFooter>
  </headerFooter>
  <rowBreaks count="4" manualBreakCount="4">
    <brk id="48" max="16383" man="1"/>
    <brk id="88" max="16383" man="1"/>
    <brk id="137" max="16383" man="1"/>
    <brk id="176" max="16383" man="1"/>
  </rowBreaks>
  <colBreaks count="1" manualBreakCount="1">
    <brk id="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AD75C-9117-45F6-8117-CEF6C278D7A9}">
  <sheetPr codeName="Sheet38">
    <pageSetUpPr autoPageBreaks="0"/>
  </sheetPr>
  <dimension ref="A1:F176"/>
  <sheetViews>
    <sheetView zoomScaleNormal="100" workbookViewId="0"/>
  </sheetViews>
  <sheetFormatPr defaultRowHeight="13.15"/>
  <cols>
    <col min="1" max="1" width="20" style="1" customWidth="1"/>
    <col min="2" max="2" width="15" style="1" customWidth="1"/>
    <col min="3" max="3" width="15.1328125" style="1" customWidth="1"/>
    <col min="4" max="4" width="16.73046875" style="1" customWidth="1"/>
    <col min="5" max="6" width="14.1328125" style="1" customWidth="1"/>
    <col min="7" max="16384" width="9.06640625" style="12"/>
  </cols>
  <sheetData>
    <row r="1" spans="1:6">
      <c r="A1" s="1" t="s">
        <v>0</v>
      </c>
    </row>
    <row r="2" spans="1:6">
      <c r="A2" s="13" t="s">
        <v>53</v>
      </c>
      <c r="B2" s="13"/>
      <c r="C2" s="13"/>
      <c r="D2" s="13"/>
      <c r="E2" s="13"/>
      <c r="F2" s="13"/>
    </row>
    <row r="3" spans="1:6">
      <c r="A3" s="13" t="s">
        <v>65</v>
      </c>
      <c r="B3" s="13"/>
      <c r="C3" s="13"/>
      <c r="D3" s="13"/>
      <c r="E3" s="13"/>
      <c r="F3" s="13"/>
    </row>
    <row r="4" spans="1:6">
      <c r="A4" s="13" t="s">
        <v>52</v>
      </c>
      <c r="B4" s="13"/>
      <c r="C4" s="13"/>
      <c r="D4" s="13"/>
      <c r="E4" s="13"/>
      <c r="F4" s="13"/>
    </row>
    <row r="5" spans="1:6">
      <c r="A5" s="13" t="s">
        <v>55</v>
      </c>
      <c r="B5" s="13"/>
      <c r="C5" s="13"/>
      <c r="D5" s="13"/>
      <c r="E5" s="13"/>
      <c r="F5" s="13"/>
    </row>
    <row r="7" spans="1:6">
      <c r="A7" s="2" t="s">
        <v>2</v>
      </c>
    </row>
    <row r="8" spans="1:6">
      <c r="A8" s="2" t="s">
        <v>3</v>
      </c>
    </row>
    <row r="9" spans="1:6">
      <c r="A9" s="4" t="s">
        <v>4</v>
      </c>
      <c r="B9" s="5" t="s">
        <v>5</v>
      </c>
      <c r="C9" s="5" t="s">
        <v>6</v>
      </c>
      <c r="D9" s="5" t="s">
        <v>7</v>
      </c>
      <c r="E9" s="5" t="s">
        <v>12</v>
      </c>
      <c r="F9" s="5" t="s">
        <v>13</v>
      </c>
    </row>
    <row r="10" spans="1:6">
      <c r="A10" s="2"/>
    </row>
    <row r="11" spans="1:6">
      <c r="A11" s="11" t="str">
        <f t="shared" ref="A11:A21" si="0">TEXT(DATE(YEAR(A12)-1,MONTH(A12),DAY(A12)),"mm/dd/yyyy")</f>
        <v>12/31/2008</v>
      </c>
      <c r="B11" s="10">
        <v>8168280</v>
      </c>
      <c r="C11" s="10">
        <v>8413867</v>
      </c>
      <c r="D11" s="10">
        <v>8354083</v>
      </c>
      <c r="E11" s="10">
        <v>8357774</v>
      </c>
      <c r="F11" s="10">
        <v>8324192</v>
      </c>
    </row>
    <row r="12" spans="1:6">
      <c r="A12" s="11" t="str">
        <f t="shared" si="0"/>
        <v>12/31/2009</v>
      </c>
      <c r="B12" s="10">
        <v>7715137</v>
      </c>
      <c r="C12" s="10">
        <v>7770413</v>
      </c>
      <c r="D12" s="10">
        <v>7815270</v>
      </c>
      <c r="E12" s="10">
        <v>7814177</v>
      </c>
      <c r="F12" s="10">
        <v>7809935</v>
      </c>
    </row>
    <row r="13" spans="1:6">
      <c r="A13" s="11" t="str">
        <f t="shared" si="0"/>
        <v>12/31/2010</v>
      </c>
      <c r="B13" s="10">
        <v>8144062</v>
      </c>
      <c r="C13" s="10">
        <v>8310422</v>
      </c>
      <c r="D13" s="10">
        <v>8292201</v>
      </c>
      <c r="E13" s="10">
        <v>8291010</v>
      </c>
      <c r="F13" s="10">
        <v>8289971</v>
      </c>
    </row>
    <row r="14" spans="1:6">
      <c r="A14" s="11" t="str">
        <f t="shared" si="0"/>
        <v>12/31/2011</v>
      </c>
      <c r="B14" s="10">
        <v>9892808</v>
      </c>
      <c r="C14" s="10">
        <v>9989443</v>
      </c>
      <c r="D14" s="10">
        <v>10003308</v>
      </c>
      <c r="E14" s="10">
        <v>10002731</v>
      </c>
      <c r="F14" s="10">
        <v>10022677</v>
      </c>
    </row>
    <row r="15" spans="1:6">
      <c r="A15" s="11" t="str">
        <f t="shared" si="0"/>
        <v>12/31/2012</v>
      </c>
      <c r="B15" s="10">
        <v>9501111</v>
      </c>
      <c r="C15" s="10">
        <v>9513520</v>
      </c>
      <c r="D15" s="10">
        <v>9474606</v>
      </c>
      <c r="E15" s="10">
        <v>9462651</v>
      </c>
      <c r="F15" s="10">
        <v>9420455</v>
      </c>
    </row>
    <row r="16" spans="1:6">
      <c r="A16" s="11" t="str">
        <f t="shared" si="0"/>
        <v>12/31/2013</v>
      </c>
      <c r="B16" s="10">
        <v>6977072</v>
      </c>
      <c r="C16" s="10">
        <v>7422068</v>
      </c>
      <c r="D16" s="10">
        <v>7430839</v>
      </c>
      <c r="E16" s="10">
        <v>7410457</v>
      </c>
      <c r="F16" s="10">
        <v>7412236</v>
      </c>
    </row>
    <row r="17" spans="1:6">
      <c r="A17" s="11" t="str">
        <f t="shared" si="0"/>
        <v>12/31/2014</v>
      </c>
      <c r="B17" s="10">
        <v>9510643</v>
      </c>
      <c r="C17" s="10">
        <v>9640924</v>
      </c>
      <c r="D17" s="10">
        <v>9664578</v>
      </c>
      <c r="E17" s="10">
        <v>9729603</v>
      </c>
      <c r="F17" s="10">
        <v>9671387</v>
      </c>
    </row>
    <row r="18" spans="1:6">
      <c r="A18" s="11" t="str">
        <f t="shared" si="0"/>
        <v>12/31/2015</v>
      </c>
      <c r="B18" s="10">
        <v>8889344</v>
      </c>
      <c r="C18" s="10">
        <v>9160209</v>
      </c>
      <c r="D18" s="10">
        <v>9358976</v>
      </c>
      <c r="E18" s="10">
        <v>9358713</v>
      </c>
      <c r="F18" s="10">
        <v>9404368</v>
      </c>
    </row>
    <row r="19" spans="1:6">
      <c r="A19" s="11" t="str">
        <f t="shared" si="0"/>
        <v>12/31/2016</v>
      </c>
      <c r="B19" s="10">
        <v>11547971</v>
      </c>
      <c r="C19" s="10">
        <v>11932999</v>
      </c>
      <c r="D19" s="10">
        <v>11939422</v>
      </c>
      <c r="E19" s="10">
        <v>11903620</v>
      </c>
      <c r="F19" s="10"/>
    </row>
    <row r="20" spans="1:6">
      <c r="A20" s="11" t="str">
        <f t="shared" si="0"/>
        <v>12/31/2017</v>
      </c>
      <c r="B20" s="10">
        <v>12540027</v>
      </c>
      <c r="C20" s="10">
        <v>12949146</v>
      </c>
      <c r="D20" s="10">
        <v>12957760</v>
      </c>
      <c r="E20" s="10"/>
      <c r="F20" s="10"/>
    </row>
    <row r="21" spans="1:6">
      <c r="A21" s="11" t="str">
        <f t="shared" si="0"/>
        <v>12/31/2018</v>
      </c>
      <c r="B21" s="10">
        <v>13315854</v>
      </c>
      <c r="C21" s="10">
        <v>13621622</v>
      </c>
      <c r="D21" s="10"/>
      <c r="E21" s="10"/>
      <c r="F21" s="10"/>
    </row>
    <row r="22" spans="1:6">
      <c r="A22" s="11" t="str">
        <f>TEXT("12/31/2019","mm/dd/yyyy")</f>
        <v>12/31/2019</v>
      </c>
      <c r="B22" s="10">
        <v>10302740</v>
      </c>
      <c r="C22" s="10"/>
      <c r="D22" s="10"/>
      <c r="E22" s="10"/>
      <c r="F22" s="10"/>
    </row>
    <row r="24" spans="1:6">
      <c r="D24" s="1" t="s">
        <v>14</v>
      </c>
    </row>
    <row r="25" spans="1:6">
      <c r="A25" s="2" t="s">
        <v>2</v>
      </c>
    </row>
    <row r="26" spans="1:6">
      <c r="A26" s="2" t="s">
        <v>3</v>
      </c>
    </row>
    <row r="27" spans="1:6">
      <c r="A27" s="4" t="s">
        <v>4</v>
      </c>
      <c r="C27" s="8" t="s">
        <v>15</v>
      </c>
      <c r="D27" s="8" t="s">
        <v>16</v>
      </c>
      <c r="E27" s="8" t="s">
        <v>17</v>
      </c>
      <c r="F27" s="8" t="s">
        <v>18</v>
      </c>
    </row>
    <row r="28" spans="1:6">
      <c r="A28" s="6" t="str">
        <f>A11</f>
        <v>12/31/2008</v>
      </c>
      <c r="C28" s="7">
        <f>ROUND(C11/B11,3)</f>
        <v>1.03</v>
      </c>
      <c r="D28" s="7">
        <f>ROUND(D11/C11,3)</f>
        <v>0.99299999999999999</v>
      </c>
      <c r="E28" s="7">
        <f>ROUND(E11/D11,3)</f>
        <v>1</v>
      </c>
      <c r="F28" s="7">
        <f>ROUND(F11/E11,3)</f>
        <v>0.996</v>
      </c>
    </row>
    <row r="29" spans="1:6">
      <c r="A29" s="6" t="str">
        <f t="shared" ref="A29:A38" si="1">A12</f>
        <v>12/31/2009</v>
      </c>
      <c r="C29" s="7">
        <f t="shared" ref="C29:F38" si="2">ROUND(C12/B12,3)</f>
        <v>1.0069999999999999</v>
      </c>
      <c r="D29" s="7">
        <f t="shared" si="2"/>
        <v>1.006</v>
      </c>
      <c r="E29" s="7">
        <f t="shared" si="2"/>
        <v>1</v>
      </c>
      <c r="F29" s="7">
        <f t="shared" si="2"/>
        <v>0.999</v>
      </c>
    </row>
    <row r="30" spans="1:6">
      <c r="A30" s="6" t="str">
        <f t="shared" si="1"/>
        <v>12/31/2010</v>
      </c>
      <c r="C30" s="7">
        <f t="shared" si="2"/>
        <v>1.02</v>
      </c>
      <c r="D30" s="7">
        <f t="shared" si="2"/>
        <v>0.998</v>
      </c>
      <c r="E30" s="7">
        <f t="shared" si="2"/>
        <v>1</v>
      </c>
      <c r="F30" s="7">
        <f t="shared" si="2"/>
        <v>1</v>
      </c>
    </row>
    <row r="31" spans="1:6">
      <c r="A31" s="6" t="str">
        <f t="shared" si="1"/>
        <v>12/31/2011</v>
      </c>
      <c r="C31" s="7">
        <f t="shared" si="2"/>
        <v>1.01</v>
      </c>
      <c r="D31" s="7">
        <f t="shared" si="2"/>
        <v>1.0009999999999999</v>
      </c>
      <c r="E31" s="7">
        <f t="shared" si="2"/>
        <v>1</v>
      </c>
      <c r="F31" s="7">
        <f t="shared" si="2"/>
        <v>1.002</v>
      </c>
    </row>
    <row r="32" spans="1:6">
      <c r="A32" s="6" t="str">
        <f t="shared" si="1"/>
        <v>12/31/2012</v>
      </c>
      <c r="C32" s="7">
        <f t="shared" si="2"/>
        <v>1.0009999999999999</v>
      </c>
      <c r="D32" s="7">
        <f t="shared" si="2"/>
        <v>0.996</v>
      </c>
      <c r="E32" s="7">
        <f t="shared" si="2"/>
        <v>0.999</v>
      </c>
      <c r="F32" s="7">
        <f t="shared" si="2"/>
        <v>0.996</v>
      </c>
    </row>
    <row r="33" spans="1:6">
      <c r="A33" s="6" t="str">
        <f t="shared" si="1"/>
        <v>12/31/2013</v>
      </c>
      <c r="C33" s="7">
        <f t="shared" si="2"/>
        <v>1.0640000000000001</v>
      </c>
      <c r="D33" s="7">
        <f t="shared" si="2"/>
        <v>1.0009999999999999</v>
      </c>
      <c r="E33" s="7">
        <f t="shared" si="2"/>
        <v>0.997</v>
      </c>
      <c r="F33" s="7">
        <f t="shared" si="2"/>
        <v>1</v>
      </c>
    </row>
    <row r="34" spans="1:6">
      <c r="A34" s="6" t="str">
        <f t="shared" si="1"/>
        <v>12/31/2014</v>
      </c>
      <c r="C34" s="7">
        <f t="shared" si="2"/>
        <v>1.014</v>
      </c>
      <c r="D34" s="7">
        <f t="shared" si="2"/>
        <v>1.002</v>
      </c>
      <c r="E34" s="7">
        <f t="shared" si="2"/>
        <v>1.0069999999999999</v>
      </c>
      <c r="F34" s="7">
        <f t="shared" si="2"/>
        <v>0.99399999999999999</v>
      </c>
    </row>
    <row r="35" spans="1:6">
      <c r="A35" s="6" t="str">
        <f t="shared" si="1"/>
        <v>12/31/2015</v>
      </c>
      <c r="C35" s="7">
        <f t="shared" si="2"/>
        <v>1.03</v>
      </c>
      <c r="D35" s="7">
        <f t="shared" si="2"/>
        <v>1.022</v>
      </c>
      <c r="E35" s="7">
        <f t="shared" si="2"/>
        <v>1</v>
      </c>
      <c r="F35" s="7">
        <f t="shared" si="2"/>
        <v>1.0049999999999999</v>
      </c>
    </row>
    <row r="36" spans="1:6">
      <c r="A36" s="6" t="str">
        <f t="shared" si="1"/>
        <v>12/31/2016</v>
      </c>
      <c r="C36" s="7">
        <f t="shared" si="2"/>
        <v>1.0329999999999999</v>
      </c>
      <c r="D36" s="7">
        <f t="shared" si="2"/>
        <v>1.0009999999999999</v>
      </c>
      <c r="E36" s="7">
        <f t="shared" si="2"/>
        <v>0.997</v>
      </c>
    </row>
    <row r="37" spans="1:6">
      <c r="A37" s="6" t="str">
        <f t="shared" si="1"/>
        <v>12/31/2017</v>
      </c>
      <c r="C37" s="7">
        <f t="shared" si="2"/>
        <v>1.0329999999999999</v>
      </c>
      <c r="D37" s="7">
        <f t="shared" si="2"/>
        <v>1.0009999999999999</v>
      </c>
    </row>
    <row r="38" spans="1:6">
      <c r="A38" s="6" t="str">
        <f t="shared" si="1"/>
        <v>12/31/2018</v>
      </c>
      <c r="C38" s="7">
        <f t="shared" si="2"/>
        <v>1.0229999999999999</v>
      </c>
    </row>
    <row r="40" spans="1:6">
      <c r="A40" s="1" t="s">
        <v>19</v>
      </c>
      <c r="C40" s="7">
        <f>ROUND((SUM(C34:C38)-MAX(C34:C38)-MIN(C34:C38))/3,3)</f>
        <v>1.0289999999999999</v>
      </c>
      <c r="D40" s="7">
        <f>ROUND((SUM(D33:D37)-MAX(D33:D37)-MIN(D33:D37))/3,3)</f>
        <v>1.0009999999999999</v>
      </c>
      <c r="E40" s="7">
        <f>ROUND((SUM(E32:E36)-MAX(E32:E36)-MIN(E32:E36))/3,3)</f>
        <v>0.999</v>
      </c>
      <c r="F40" s="7">
        <f>ROUND((SUM(F31:F35)-MAX(F31:F35)-MIN(F31:F35))/3,3)</f>
        <v>0.999</v>
      </c>
    </row>
    <row r="41" spans="1:6">
      <c r="A41" s="1" t="s">
        <v>20</v>
      </c>
    </row>
    <row r="43" spans="1:6">
      <c r="C43" s="1" t="s">
        <v>8</v>
      </c>
    </row>
    <row r="44" spans="1:6">
      <c r="A44" s="1" t="s">
        <v>21</v>
      </c>
      <c r="E44" s="3" t="s">
        <v>22</v>
      </c>
      <c r="F44" s="7">
        <f>ROUND(F83*F79*E79*D79*C79*B79,3)</f>
        <v>1</v>
      </c>
    </row>
    <row r="45" spans="1:6">
      <c r="A45" s="1" t="s">
        <v>23</v>
      </c>
      <c r="E45" s="3" t="s">
        <v>24</v>
      </c>
      <c r="F45" s="7">
        <f>ROUND(F83*F79*E79*D79*C79*B79*F40,3)</f>
        <v>0.999</v>
      </c>
    </row>
    <row r="46" spans="1:6">
      <c r="A46" s="1" t="s">
        <v>25</v>
      </c>
      <c r="E46" s="3" t="s">
        <v>26</v>
      </c>
      <c r="F46" s="7">
        <f>ROUND(F83*F79*E79*D79*C79*B79*F40*E40,3)</f>
        <v>0.998</v>
      </c>
    </row>
    <row r="47" spans="1:6">
      <c r="A47" s="1" t="s">
        <v>27</v>
      </c>
      <c r="E47" s="3" t="s">
        <v>28</v>
      </c>
      <c r="F47" s="7">
        <f>ROUND(F83*F79*E79*D79*C79*B79*F40*E40*D40,3)</f>
        <v>0.999</v>
      </c>
    </row>
    <row r="48" spans="1:6">
      <c r="A48" s="1" t="s">
        <v>29</v>
      </c>
      <c r="E48" s="3" t="s">
        <v>30</v>
      </c>
      <c r="F48" s="7">
        <f>ROUND(F83*F79*E79*D79*C79*B79*F40*E40*D40*C40,3)</f>
        <v>1.028</v>
      </c>
    </row>
    <row r="49" spans="1:6">
      <c r="A49" s="1" t="s">
        <v>0</v>
      </c>
    </row>
    <row r="50" spans="1:6">
      <c r="A50" s="13" t="s">
        <v>53</v>
      </c>
      <c r="B50" s="13"/>
      <c r="C50" s="13"/>
      <c r="D50" s="13"/>
      <c r="E50" s="13"/>
      <c r="F50" s="13"/>
    </row>
    <row r="51" spans="1:6">
      <c r="A51" s="13" t="s">
        <v>65</v>
      </c>
      <c r="B51" s="13"/>
      <c r="C51" s="13"/>
      <c r="D51" s="13"/>
      <c r="E51" s="13"/>
      <c r="F51" s="13"/>
    </row>
    <row r="52" spans="1:6">
      <c r="A52" s="13" t="s">
        <v>52</v>
      </c>
      <c r="B52" s="13"/>
      <c r="C52" s="13"/>
      <c r="D52" s="13"/>
      <c r="E52" s="13"/>
      <c r="F52" s="13"/>
    </row>
    <row r="53" spans="1:6">
      <c r="A53" s="13" t="s">
        <v>55</v>
      </c>
      <c r="B53" s="13"/>
      <c r="C53" s="13"/>
      <c r="D53" s="13"/>
      <c r="E53" s="13"/>
      <c r="F53" s="13"/>
    </row>
    <row r="55" spans="1:6">
      <c r="A55" s="2" t="s">
        <v>2</v>
      </c>
    </row>
    <row r="56" spans="1:6">
      <c r="A56" s="2" t="s">
        <v>3</v>
      </c>
    </row>
    <row r="57" spans="1:6">
      <c r="A57" s="4" t="s">
        <v>4</v>
      </c>
      <c r="B57" s="5" t="s">
        <v>31</v>
      </c>
      <c r="C57" s="5" t="s">
        <v>32</v>
      </c>
      <c r="D57" s="5" t="s">
        <v>33</v>
      </c>
      <c r="E57" s="5" t="s">
        <v>34</v>
      </c>
      <c r="F57" s="5" t="s">
        <v>35</v>
      </c>
    </row>
    <row r="58" spans="1:6">
      <c r="A58" s="2"/>
    </row>
    <row r="59" spans="1:6">
      <c r="A59" s="6" t="str">
        <f>A28</f>
        <v>12/31/2008</v>
      </c>
      <c r="B59" s="10">
        <v>8314483</v>
      </c>
      <c r="C59" s="10">
        <v>8315914</v>
      </c>
      <c r="D59" s="10">
        <v>8316333</v>
      </c>
      <c r="E59" s="10">
        <v>8316265</v>
      </c>
      <c r="F59" s="10">
        <v>8323775</v>
      </c>
    </row>
    <row r="60" spans="1:6">
      <c r="A60" s="6" t="str">
        <f t="shared" ref="A60:A65" si="3">A12</f>
        <v>12/31/2009</v>
      </c>
      <c r="B60" s="10">
        <v>7809935</v>
      </c>
      <c r="C60" s="10">
        <v>7802134</v>
      </c>
      <c r="D60" s="10">
        <v>7802134</v>
      </c>
      <c r="E60" s="10">
        <v>7834296</v>
      </c>
      <c r="F60" s="10">
        <v>7834635</v>
      </c>
    </row>
    <row r="61" spans="1:6">
      <c r="A61" s="6" t="str">
        <f t="shared" si="3"/>
        <v>12/31/2010</v>
      </c>
      <c r="B61" s="10">
        <v>8288929</v>
      </c>
      <c r="C61" s="10">
        <v>8288220</v>
      </c>
      <c r="D61" s="10">
        <v>8293384</v>
      </c>
      <c r="E61" s="10">
        <v>8292084</v>
      </c>
      <c r="F61" s="10">
        <v>8291351</v>
      </c>
    </row>
    <row r="62" spans="1:6">
      <c r="A62" s="6" t="str">
        <f t="shared" si="3"/>
        <v>12/31/2011</v>
      </c>
      <c r="B62" s="10">
        <v>10021040</v>
      </c>
      <c r="C62" s="10">
        <v>10021804</v>
      </c>
      <c r="D62" s="10">
        <v>10020716</v>
      </c>
      <c r="E62" s="10">
        <v>10020402</v>
      </c>
      <c r="F62" s="10"/>
    </row>
    <row r="63" spans="1:6">
      <c r="A63" s="6" t="str">
        <f t="shared" si="3"/>
        <v>12/31/2012</v>
      </c>
      <c r="B63" s="10">
        <v>9417945</v>
      </c>
      <c r="C63" s="10">
        <v>9442488</v>
      </c>
      <c r="D63" s="10">
        <v>9440340</v>
      </c>
      <c r="E63" s="10"/>
      <c r="F63" s="10"/>
    </row>
    <row r="64" spans="1:6">
      <c r="A64" s="6" t="str">
        <f t="shared" si="3"/>
        <v>12/31/2013</v>
      </c>
      <c r="B64" s="10">
        <v>7402347</v>
      </c>
      <c r="C64" s="10">
        <v>7402347</v>
      </c>
      <c r="D64" s="10"/>
      <c r="E64" s="10"/>
      <c r="F64" s="10"/>
    </row>
    <row r="65" spans="1:6">
      <c r="A65" s="6" t="str">
        <f t="shared" si="3"/>
        <v>12/31/2014</v>
      </c>
      <c r="B65" s="10">
        <v>9671216</v>
      </c>
      <c r="C65" s="10"/>
      <c r="D65" s="10"/>
      <c r="E65" s="10"/>
      <c r="F65" s="10"/>
    </row>
    <row r="66" spans="1:6">
      <c r="B66" s="9"/>
    </row>
    <row r="67" spans="1:6">
      <c r="D67" s="1" t="s">
        <v>14</v>
      </c>
    </row>
    <row r="68" spans="1:6">
      <c r="A68" s="2" t="s">
        <v>2</v>
      </c>
    </row>
    <row r="69" spans="1:6">
      <c r="A69" s="2" t="s">
        <v>3</v>
      </c>
    </row>
    <row r="70" spans="1:6">
      <c r="A70" s="4" t="s">
        <v>4</v>
      </c>
      <c r="B70" s="8" t="s">
        <v>36</v>
      </c>
      <c r="C70" s="8" t="s">
        <v>37</v>
      </c>
      <c r="D70" s="8" t="s">
        <v>38</v>
      </c>
      <c r="E70" s="8" t="s">
        <v>39</v>
      </c>
      <c r="F70" s="8" t="s">
        <v>40</v>
      </c>
    </row>
    <row r="71" spans="1:6">
      <c r="A71" s="6" t="str">
        <f t="shared" ref="A71:A77" si="4">A59</f>
        <v>12/31/2008</v>
      </c>
      <c r="B71" s="7">
        <f t="shared" ref="B71:B77" si="5">ROUND(B59/F11,3)</f>
        <v>0.999</v>
      </c>
      <c r="C71" s="7">
        <f>ROUND(C59/B59,3)</f>
        <v>1</v>
      </c>
      <c r="D71" s="7">
        <f>ROUND(D59/C59,3)</f>
        <v>1</v>
      </c>
      <c r="E71" s="7">
        <f>ROUND(E59/D59,3)</f>
        <v>1</v>
      </c>
      <c r="F71" s="7">
        <f>ROUND(F59/E59,3)</f>
        <v>1.0009999999999999</v>
      </c>
    </row>
    <row r="72" spans="1:6">
      <c r="A72" s="6" t="str">
        <f t="shared" si="4"/>
        <v>12/31/2009</v>
      </c>
      <c r="B72" s="7">
        <f t="shared" si="5"/>
        <v>1</v>
      </c>
      <c r="C72" s="7">
        <f t="shared" ref="C72:F76" si="6">ROUND(C60/B60,3)</f>
        <v>0.999</v>
      </c>
      <c r="D72" s="7">
        <f t="shared" si="6"/>
        <v>1</v>
      </c>
      <c r="E72" s="7">
        <f t="shared" si="6"/>
        <v>1.004</v>
      </c>
      <c r="F72" s="7">
        <f t="shared" si="6"/>
        <v>1</v>
      </c>
    </row>
    <row r="73" spans="1:6">
      <c r="A73" s="6" t="str">
        <f t="shared" si="4"/>
        <v>12/31/2010</v>
      </c>
      <c r="B73" s="7">
        <f t="shared" si="5"/>
        <v>1</v>
      </c>
      <c r="C73" s="7">
        <f t="shared" si="6"/>
        <v>1</v>
      </c>
      <c r="D73" s="7">
        <f t="shared" si="6"/>
        <v>1.0009999999999999</v>
      </c>
      <c r="E73" s="7">
        <f t="shared" si="6"/>
        <v>1</v>
      </c>
      <c r="F73" s="7">
        <f t="shared" si="6"/>
        <v>1</v>
      </c>
    </row>
    <row r="74" spans="1:6">
      <c r="A74" s="6" t="str">
        <f t="shared" si="4"/>
        <v>12/31/2011</v>
      </c>
      <c r="B74" s="7">
        <f t="shared" si="5"/>
        <v>1</v>
      </c>
      <c r="C74" s="7">
        <f t="shared" si="6"/>
        <v>1</v>
      </c>
      <c r="D74" s="7">
        <f t="shared" si="6"/>
        <v>1</v>
      </c>
      <c r="E74" s="7">
        <f t="shared" si="6"/>
        <v>1</v>
      </c>
    </row>
    <row r="75" spans="1:6">
      <c r="A75" s="6" t="str">
        <f t="shared" si="4"/>
        <v>12/31/2012</v>
      </c>
      <c r="B75" s="7">
        <f t="shared" si="5"/>
        <v>1</v>
      </c>
      <c r="C75" s="7">
        <f t="shared" si="6"/>
        <v>1.0029999999999999</v>
      </c>
      <c r="D75" s="7">
        <f t="shared" si="6"/>
        <v>1</v>
      </c>
    </row>
    <row r="76" spans="1:6">
      <c r="A76" s="6" t="str">
        <f t="shared" si="4"/>
        <v>12/31/2013</v>
      </c>
      <c r="B76" s="7">
        <f t="shared" si="5"/>
        <v>0.999</v>
      </c>
      <c r="C76" s="7">
        <f t="shared" si="6"/>
        <v>1</v>
      </c>
    </row>
    <row r="77" spans="1:6">
      <c r="A77" s="6" t="str">
        <f t="shared" si="4"/>
        <v>12/31/2014</v>
      </c>
      <c r="B77" s="7">
        <f t="shared" si="5"/>
        <v>1</v>
      </c>
    </row>
    <row r="79" spans="1:6">
      <c r="A79" s="1" t="s">
        <v>19</v>
      </c>
      <c r="B79" s="7">
        <f>ROUND((SUM(B73:B77)-MAX(B73:B77)-MIN(B73:B77))/3,3)</f>
        <v>1</v>
      </c>
      <c r="C79" s="7">
        <f>ROUND((SUM(C72:C76)-MAX(C72:C76)-MIN(C72:C76))/3,3)</f>
        <v>1</v>
      </c>
      <c r="D79" s="7">
        <f>ROUND((SUM(D71:D75)-MAX(D71:D75)-MIN(D71:D75))/3,3)</f>
        <v>1</v>
      </c>
      <c r="E79" s="7">
        <f>ROUND((SUM(E71:E74)-MAX(E71:E74)-MIN(E71:E74))/2,3)</f>
        <v>1</v>
      </c>
      <c r="F79" s="7">
        <f>ROUND(SUM(F71:F73)/3,3)</f>
        <v>1</v>
      </c>
    </row>
    <row r="80" spans="1:6">
      <c r="A80" s="1" t="s">
        <v>20</v>
      </c>
    </row>
    <row r="82" spans="1:6">
      <c r="C82" s="1" t="s">
        <v>8</v>
      </c>
    </row>
    <row r="83" spans="1:6">
      <c r="A83" s="1" t="s">
        <v>41</v>
      </c>
      <c r="E83" s="3" t="s">
        <v>42</v>
      </c>
      <c r="F83" s="7">
        <v>1</v>
      </c>
    </row>
    <row r="84" spans="1:6">
      <c r="A84" s="1" t="s">
        <v>43</v>
      </c>
      <c r="E84" s="3" t="s">
        <v>44</v>
      </c>
      <c r="F84" s="7">
        <f>ROUND(F79*F83,3)</f>
        <v>1</v>
      </c>
    </row>
    <row r="85" spans="1:6">
      <c r="A85" s="1" t="s">
        <v>45</v>
      </c>
      <c r="E85" s="3" t="s">
        <v>46</v>
      </c>
      <c r="F85" s="7">
        <f>ROUND(E79*F79*F83,3)</f>
        <v>1</v>
      </c>
    </row>
    <row r="86" spans="1:6">
      <c r="A86" s="1" t="s">
        <v>47</v>
      </c>
      <c r="E86" s="3" t="s">
        <v>48</v>
      </c>
      <c r="F86" s="7">
        <f>ROUND(D79*E79*F79*F83,3)</f>
        <v>1</v>
      </c>
    </row>
    <row r="87" spans="1:6">
      <c r="A87" s="1" t="s">
        <v>49</v>
      </c>
      <c r="E87" s="3" t="s">
        <v>50</v>
      </c>
      <c r="F87" s="7">
        <f>ROUND(C79*D79*E79*F79*F83,3)</f>
        <v>1</v>
      </c>
    </row>
    <row r="89" spans="1:6">
      <c r="A89" s="1" t="s">
        <v>0</v>
      </c>
    </row>
    <row r="90" spans="1:6">
      <c r="A90" s="13" t="s">
        <v>53</v>
      </c>
      <c r="B90" s="13"/>
      <c r="C90" s="13"/>
      <c r="D90" s="13"/>
      <c r="E90" s="13"/>
      <c r="F90" s="13"/>
    </row>
    <row r="91" spans="1:6">
      <c r="A91" s="13" t="s">
        <v>66</v>
      </c>
      <c r="B91" s="13"/>
      <c r="C91" s="13"/>
      <c r="D91" s="13"/>
      <c r="E91" s="13"/>
      <c r="F91" s="13"/>
    </row>
    <row r="92" spans="1:6">
      <c r="A92" s="13" t="s">
        <v>52</v>
      </c>
      <c r="B92" s="13"/>
      <c r="C92" s="13"/>
      <c r="D92" s="13"/>
      <c r="E92" s="13"/>
      <c r="F92" s="13"/>
    </row>
    <row r="93" spans="1:6">
      <c r="A93" s="13" t="s">
        <v>55</v>
      </c>
      <c r="B93" s="13"/>
      <c r="C93" s="13"/>
      <c r="D93" s="13"/>
      <c r="E93" s="13"/>
      <c r="F93" s="13"/>
    </row>
    <row r="95" spans="1:6">
      <c r="A95" s="2" t="s">
        <v>2</v>
      </c>
    </row>
    <row r="96" spans="1:6">
      <c r="A96" s="2" t="s">
        <v>3</v>
      </c>
    </row>
    <row r="97" spans="1:6">
      <c r="A97" s="4" t="s">
        <v>4</v>
      </c>
      <c r="B97" s="5" t="s">
        <v>5</v>
      </c>
      <c r="C97" s="5" t="s">
        <v>6</v>
      </c>
      <c r="D97" s="5" t="s">
        <v>7</v>
      </c>
      <c r="E97" s="5" t="s">
        <v>12</v>
      </c>
      <c r="F97" s="5" t="s">
        <v>13</v>
      </c>
    </row>
    <row r="98" spans="1:6">
      <c r="A98" s="2"/>
    </row>
    <row r="99" spans="1:6">
      <c r="A99" s="6" t="str">
        <f>A11</f>
        <v>12/31/2008</v>
      </c>
      <c r="B99" s="10">
        <v>14496369</v>
      </c>
      <c r="C99" s="10">
        <v>13734868</v>
      </c>
      <c r="D99" s="10">
        <v>13680442</v>
      </c>
      <c r="E99" s="10">
        <v>13708865</v>
      </c>
      <c r="F99" s="10">
        <v>13702189</v>
      </c>
    </row>
    <row r="100" spans="1:6">
      <c r="A100" s="6" t="str">
        <f t="shared" ref="A100:A110" si="7">A12</f>
        <v>12/31/2009</v>
      </c>
      <c r="B100" s="10">
        <v>13599494</v>
      </c>
      <c r="C100" s="10">
        <v>13296161</v>
      </c>
      <c r="D100" s="10">
        <v>13178478</v>
      </c>
      <c r="E100" s="10">
        <v>13136053</v>
      </c>
      <c r="F100" s="10">
        <v>13123770</v>
      </c>
    </row>
    <row r="101" spans="1:6">
      <c r="A101" s="6" t="str">
        <f t="shared" si="7"/>
        <v>12/31/2010</v>
      </c>
      <c r="B101" s="10">
        <v>15494157</v>
      </c>
      <c r="C101" s="10">
        <v>15141203</v>
      </c>
      <c r="D101" s="10">
        <v>15120272</v>
      </c>
      <c r="E101" s="10">
        <v>15172994</v>
      </c>
      <c r="F101" s="10">
        <v>15107500</v>
      </c>
    </row>
    <row r="102" spans="1:6">
      <c r="A102" s="6" t="str">
        <f t="shared" si="7"/>
        <v>12/31/2011</v>
      </c>
      <c r="B102" s="10">
        <v>17631062</v>
      </c>
      <c r="C102" s="10">
        <v>16938440</v>
      </c>
      <c r="D102" s="10">
        <v>16763711</v>
      </c>
      <c r="E102" s="10">
        <v>16687178</v>
      </c>
      <c r="F102" s="10">
        <v>16737966</v>
      </c>
    </row>
    <row r="103" spans="1:6">
      <c r="A103" s="6" t="str">
        <f t="shared" si="7"/>
        <v>12/31/2012</v>
      </c>
      <c r="B103" s="10">
        <v>16827045</v>
      </c>
      <c r="C103" s="10">
        <v>16552694</v>
      </c>
      <c r="D103" s="10">
        <v>16530888</v>
      </c>
      <c r="E103" s="10">
        <v>16525033</v>
      </c>
      <c r="F103" s="10">
        <v>16495371</v>
      </c>
    </row>
    <row r="104" spans="1:6">
      <c r="A104" s="6" t="str">
        <f t="shared" si="7"/>
        <v>12/31/2013</v>
      </c>
      <c r="B104" s="10">
        <v>20616080</v>
      </c>
      <c r="C104" s="10">
        <v>19967796</v>
      </c>
      <c r="D104" s="10">
        <v>19856262</v>
      </c>
      <c r="E104" s="10">
        <v>19785451</v>
      </c>
      <c r="F104" s="10">
        <v>19766190</v>
      </c>
    </row>
    <row r="105" spans="1:6">
      <c r="A105" s="6" t="str">
        <f t="shared" si="7"/>
        <v>12/31/2014</v>
      </c>
      <c r="B105" s="10">
        <v>23310311</v>
      </c>
      <c r="C105" s="10">
        <v>23290754</v>
      </c>
      <c r="D105" s="10">
        <v>23189544</v>
      </c>
      <c r="E105" s="10">
        <v>23137009</v>
      </c>
      <c r="F105" s="10">
        <v>23129966</v>
      </c>
    </row>
    <row r="106" spans="1:6">
      <c r="A106" s="6" t="str">
        <f t="shared" si="7"/>
        <v>12/31/2015</v>
      </c>
      <c r="B106" s="10">
        <v>28652691</v>
      </c>
      <c r="C106" s="10">
        <v>28017424</v>
      </c>
      <c r="D106" s="10">
        <v>27856388</v>
      </c>
      <c r="E106" s="10">
        <v>27912236</v>
      </c>
      <c r="F106" s="10">
        <v>27831333</v>
      </c>
    </row>
    <row r="107" spans="1:6">
      <c r="A107" s="6" t="str">
        <f t="shared" si="7"/>
        <v>12/31/2016</v>
      </c>
      <c r="B107" s="10">
        <v>29773621</v>
      </c>
      <c r="C107" s="10">
        <v>28163737</v>
      </c>
      <c r="D107" s="10">
        <v>28012535</v>
      </c>
      <c r="E107" s="10">
        <v>27917370</v>
      </c>
      <c r="F107" s="10"/>
    </row>
    <row r="108" spans="1:6">
      <c r="A108" s="6" t="str">
        <f t="shared" si="7"/>
        <v>12/31/2017</v>
      </c>
      <c r="B108" s="10">
        <v>35401099</v>
      </c>
      <c r="C108" s="10">
        <v>33532463</v>
      </c>
      <c r="D108" s="10">
        <v>32965698</v>
      </c>
      <c r="E108" s="10"/>
      <c r="F108" s="10"/>
    </row>
    <row r="109" spans="1:6">
      <c r="A109" s="6" t="str">
        <f t="shared" si="7"/>
        <v>12/31/2018</v>
      </c>
      <c r="B109" s="10">
        <v>38958297</v>
      </c>
      <c r="C109" s="10">
        <v>37169582</v>
      </c>
      <c r="D109" s="10"/>
      <c r="E109" s="10"/>
      <c r="F109" s="10"/>
    </row>
    <row r="110" spans="1:6">
      <c r="A110" s="6" t="str">
        <f t="shared" si="7"/>
        <v>12/31/2019</v>
      </c>
      <c r="B110" s="10">
        <v>31649070</v>
      </c>
      <c r="C110" s="10"/>
      <c r="D110" s="10"/>
      <c r="E110" s="10"/>
      <c r="F110" s="10"/>
    </row>
    <row r="111" spans="1:6">
      <c r="B111" s="1" t="s">
        <v>57</v>
      </c>
    </row>
    <row r="112" spans="1:6">
      <c r="D112" s="1" t="s">
        <v>14</v>
      </c>
    </row>
    <row r="113" spans="1:6">
      <c r="A113" s="2" t="s">
        <v>2</v>
      </c>
    </row>
    <row r="114" spans="1:6">
      <c r="A114" s="2" t="s">
        <v>3</v>
      </c>
    </row>
    <row r="115" spans="1:6">
      <c r="A115" s="4" t="s">
        <v>4</v>
      </c>
      <c r="C115" s="8" t="s">
        <v>15</v>
      </c>
      <c r="D115" s="8" t="s">
        <v>16</v>
      </c>
      <c r="E115" s="8" t="s">
        <v>17</v>
      </c>
      <c r="F115" s="8" t="s">
        <v>18</v>
      </c>
    </row>
    <row r="116" spans="1:6">
      <c r="A116" s="6" t="str">
        <f>A99</f>
        <v>12/31/2008</v>
      </c>
      <c r="C116" s="7">
        <f>ROUND(C99/B99,3)</f>
        <v>0.94699999999999995</v>
      </c>
      <c r="D116" s="7">
        <f>ROUND(D99/C99,3)</f>
        <v>0.996</v>
      </c>
      <c r="E116" s="7">
        <f>ROUND(E99/D99,3)</f>
        <v>1.002</v>
      </c>
      <c r="F116" s="7">
        <f>ROUND(F99/E99,3)</f>
        <v>1</v>
      </c>
    </row>
    <row r="117" spans="1:6">
      <c r="A117" s="6" t="str">
        <f t="shared" ref="A117:A126" si="8">A100</f>
        <v>12/31/2009</v>
      </c>
      <c r="C117" s="7">
        <f t="shared" ref="C117:F126" si="9">ROUND(C100/B100,3)</f>
        <v>0.97799999999999998</v>
      </c>
      <c r="D117" s="7">
        <f t="shared" si="9"/>
        <v>0.99099999999999999</v>
      </c>
      <c r="E117" s="7">
        <f t="shared" si="9"/>
        <v>0.997</v>
      </c>
      <c r="F117" s="7">
        <f t="shared" si="9"/>
        <v>0.999</v>
      </c>
    </row>
    <row r="118" spans="1:6">
      <c r="A118" s="6" t="str">
        <f t="shared" si="8"/>
        <v>12/31/2010</v>
      </c>
      <c r="C118" s="7">
        <f t="shared" si="9"/>
        <v>0.97699999999999998</v>
      </c>
      <c r="D118" s="7">
        <f t="shared" si="9"/>
        <v>0.999</v>
      </c>
      <c r="E118" s="7">
        <f t="shared" si="9"/>
        <v>1.0029999999999999</v>
      </c>
      <c r="F118" s="7">
        <f t="shared" si="9"/>
        <v>0.996</v>
      </c>
    </row>
    <row r="119" spans="1:6">
      <c r="A119" s="6" t="str">
        <f t="shared" si="8"/>
        <v>12/31/2011</v>
      </c>
      <c r="C119" s="7">
        <f t="shared" si="9"/>
        <v>0.96099999999999997</v>
      </c>
      <c r="D119" s="7">
        <f t="shared" si="9"/>
        <v>0.99</v>
      </c>
      <c r="E119" s="7">
        <f t="shared" si="9"/>
        <v>0.995</v>
      </c>
      <c r="F119" s="7">
        <f t="shared" si="9"/>
        <v>1.0029999999999999</v>
      </c>
    </row>
    <row r="120" spans="1:6">
      <c r="A120" s="6" t="str">
        <f t="shared" si="8"/>
        <v>12/31/2012</v>
      </c>
      <c r="C120" s="7">
        <f t="shared" si="9"/>
        <v>0.98399999999999999</v>
      </c>
      <c r="D120" s="7">
        <f t="shared" si="9"/>
        <v>0.999</v>
      </c>
      <c r="E120" s="7">
        <f t="shared" si="9"/>
        <v>1</v>
      </c>
      <c r="F120" s="7">
        <f t="shared" si="9"/>
        <v>0.998</v>
      </c>
    </row>
    <row r="121" spans="1:6">
      <c r="A121" s="6" t="str">
        <f t="shared" si="8"/>
        <v>12/31/2013</v>
      </c>
      <c r="C121" s="7">
        <f t="shared" si="9"/>
        <v>0.96899999999999997</v>
      </c>
      <c r="D121" s="7">
        <f t="shared" si="9"/>
        <v>0.99399999999999999</v>
      </c>
      <c r="E121" s="7">
        <f t="shared" si="9"/>
        <v>0.996</v>
      </c>
      <c r="F121" s="7">
        <f t="shared" si="9"/>
        <v>0.999</v>
      </c>
    </row>
    <row r="122" spans="1:6">
      <c r="A122" s="6" t="str">
        <f t="shared" si="8"/>
        <v>12/31/2014</v>
      </c>
      <c r="C122" s="7">
        <f t="shared" si="9"/>
        <v>0.999</v>
      </c>
      <c r="D122" s="7">
        <f t="shared" si="9"/>
        <v>0.996</v>
      </c>
      <c r="E122" s="7">
        <f t="shared" si="9"/>
        <v>0.998</v>
      </c>
      <c r="F122" s="7">
        <f t="shared" si="9"/>
        <v>1</v>
      </c>
    </row>
    <row r="123" spans="1:6">
      <c r="A123" s="6" t="str">
        <f t="shared" si="8"/>
        <v>12/31/2015</v>
      </c>
      <c r="C123" s="7">
        <f t="shared" si="9"/>
        <v>0.97799999999999998</v>
      </c>
      <c r="D123" s="7">
        <f t="shared" si="9"/>
        <v>0.99399999999999999</v>
      </c>
      <c r="E123" s="7">
        <f t="shared" si="9"/>
        <v>1.002</v>
      </c>
      <c r="F123" s="7">
        <f t="shared" si="9"/>
        <v>0.997</v>
      </c>
    </row>
    <row r="124" spans="1:6">
      <c r="A124" s="6" t="str">
        <f t="shared" si="8"/>
        <v>12/31/2016</v>
      </c>
      <c r="C124" s="7">
        <f t="shared" si="9"/>
        <v>0.94599999999999995</v>
      </c>
      <c r="D124" s="7">
        <f t="shared" si="9"/>
        <v>0.995</v>
      </c>
      <c r="E124" s="7">
        <f t="shared" si="9"/>
        <v>0.997</v>
      </c>
    </row>
    <row r="125" spans="1:6">
      <c r="A125" s="6" t="str">
        <f t="shared" si="8"/>
        <v>12/31/2017</v>
      </c>
      <c r="C125" s="7">
        <f t="shared" si="9"/>
        <v>0.94699999999999995</v>
      </c>
      <c r="D125" s="7">
        <f t="shared" si="9"/>
        <v>0.98299999999999998</v>
      </c>
    </row>
    <row r="126" spans="1:6">
      <c r="A126" s="6" t="str">
        <f t="shared" si="8"/>
        <v>12/31/2018</v>
      </c>
      <c r="C126" s="7">
        <f t="shared" si="9"/>
        <v>0.95399999999999996</v>
      </c>
    </row>
    <row r="128" spans="1:6">
      <c r="A128" s="1" t="s">
        <v>19</v>
      </c>
      <c r="C128" s="7">
        <f>ROUND((SUM(C122:C126)-MAX(C122:C126)-MIN(C122:C126))/3,3)</f>
        <v>0.96</v>
      </c>
      <c r="D128" s="7">
        <f>ROUND((SUM(D121:D125)-MAX(D121:D125)-MIN(D121:D125))/3,3)</f>
        <v>0.99399999999999999</v>
      </c>
      <c r="E128" s="7">
        <f>ROUND((SUM(E120:E124)-MAX(E120:E124)-MIN(E120:E124))/3,3)</f>
        <v>0.998</v>
      </c>
      <c r="F128" s="7">
        <f>ROUND((SUM(F119:F123)-MAX(F119:F123)-MIN(F119:F123))/3,3)</f>
        <v>0.999</v>
      </c>
    </row>
    <row r="129" spans="1:6">
      <c r="A129" s="1" t="s">
        <v>20</v>
      </c>
    </row>
    <row r="131" spans="1:6">
      <c r="C131" s="1" t="s">
        <v>8</v>
      </c>
    </row>
    <row r="132" spans="1:6">
      <c r="A132" s="1" t="s">
        <v>21</v>
      </c>
      <c r="E132" s="3" t="s">
        <v>22</v>
      </c>
      <c r="F132" s="7">
        <f>ROUND(F172*E168*D168*C168*B168,3)</f>
        <v>1</v>
      </c>
    </row>
    <row r="133" spans="1:6">
      <c r="A133" s="1" t="s">
        <v>23</v>
      </c>
      <c r="E133" s="3" t="s">
        <v>24</v>
      </c>
      <c r="F133" s="7">
        <f>ROUND(F172*E168*D168*C168*B168*F128,3)</f>
        <v>0.999</v>
      </c>
    </row>
    <row r="134" spans="1:6">
      <c r="A134" s="1" t="s">
        <v>25</v>
      </c>
      <c r="E134" s="3" t="s">
        <v>26</v>
      </c>
      <c r="F134" s="7">
        <f>ROUND(F172*E168*D168*C168*B168*F128*E128,3)</f>
        <v>0.997</v>
      </c>
    </row>
    <row r="135" spans="1:6">
      <c r="A135" s="1" t="s">
        <v>27</v>
      </c>
      <c r="E135" s="3" t="s">
        <v>28</v>
      </c>
      <c r="F135" s="7">
        <f>ROUND(F172*E168*D168*C168*B168*F128*E128*D128,3)</f>
        <v>0.99099999999999999</v>
      </c>
    </row>
    <row r="136" spans="1:6">
      <c r="A136" s="1" t="s">
        <v>29</v>
      </c>
      <c r="E136" s="3" t="s">
        <v>30</v>
      </c>
      <c r="F136" s="7">
        <f>ROUND(F172*E168*D168*C168*B168*F128*E128*D128*C128,3)</f>
        <v>0.95099999999999996</v>
      </c>
    </row>
    <row r="138" spans="1:6">
      <c r="A138" s="1" t="s">
        <v>0</v>
      </c>
    </row>
    <row r="139" spans="1:6">
      <c r="A139" s="13" t="s">
        <v>53</v>
      </c>
      <c r="B139" s="13"/>
      <c r="C139" s="13"/>
      <c r="D139" s="13"/>
      <c r="E139" s="13"/>
      <c r="F139" s="13"/>
    </row>
    <row r="140" spans="1:6">
      <c r="A140" s="13" t="s">
        <v>66</v>
      </c>
      <c r="B140" s="13"/>
      <c r="C140" s="13"/>
      <c r="D140" s="13"/>
      <c r="E140" s="13"/>
      <c r="F140" s="13"/>
    </row>
    <row r="141" spans="1:6">
      <c r="A141" s="13" t="s">
        <v>52</v>
      </c>
      <c r="B141" s="13"/>
      <c r="C141" s="13"/>
      <c r="D141" s="13"/>
      <c r="E141" s="13"/>
      <c r="F141" s="13"/>
    </row>
    <row r="142" spans="1:6">
      <c r="A142" s="13" t="s">
        <v>55</v>
      </c>
      <c r="B142" s="13"/>
      <c r="C142" s="13"/>
      <c r="D142" s="13"/>
      <c r="E142" s="13"/>
      <c r="F142" s="13"/>
    </row>
    <row r="144" spans="1:6">
      <c r="A144" s="2" t="s">
        <v>2</v>
      </c>
    </row>
    <row r="145" spans="1:6">
      <c r="A145" s="2" t="s">
        <v>3</v>
      </c>
    </row>
    <row r="146" spans="1:6">
      <c r="A146" s="4" t="s">
        <v>4</v>
      </c>
      <c r="B146" s="5" t="s">
        <v>31</v>
      </c>
      <c r="C146" s="5" t="s">
        <v>32</v>
      </c>
      <c r="D146" s="5" t="s">
        <v>33</v>
      </c>
      <c r="E146" s="5" t="s">
        <v>34</v>
      </c>
      <c r="F146" s="5" t="s">
        <v>35</v>
      </c>
    </row>
    <row r="147" spans="1:6">
      <c r="A147" s="2"/>
    </row>
    <row r="148" spans="1:6">
      <c r="A148" s="6" t="str">
        <f>A116</f>
        <v>12/31/2008</v>
      </c>
      <c r="B148" s="10">
        <v>13695347</v>
      </c>
      <c r="C148" s="10">
        <v>13640315</v>
      </c>
      <c r="D148" s="10">
        <v>13639103</v>
      </c>
      <c r="E148" s="10">
        <v>13639443</v>
      </c>
      <c r="F148" s="10">
        <v>13639027</v>
      </c>
    </row>
    <row r="149" spans="1:6">
      <c r="A149" s="6" t="str">
        <f t="shared" ref="A149:A154" si="10">A100</f>
        <v>12/31/2009</v>
      </c>
      <c r="B149" s="10">
        <v>13129198</v>
      </c>
      <c r="C149" s="10">
        <v>13122975</v>
      </c>
      <c r="D149" s="10">
        <v>13114005</v>
      </c>
      <c r="E149" s="10">
        <v>13112347</v>
      </c>
      <c r="F149" s="10">
        <v>13108425</v>
      </c>
    </row>
    <row r="150" spans="1:6">
      <c r="A150" s="6" t="str">
        <f t="shared" si="10"/>
        <v>12/31/2010</v>
      </c>
      <c r="B150" s="10">
        <v>15110939</v>
      </c>
      <c r="C150" s="10">
        <v>15112551</v>
      </c>
      <c r="D150" s="10">
        <v>15113527</v>
      </c>
      <c r="E150" s="10">
        <v>15318561</v>
      </c>
      <c r="F150" s="10">
        <v>15317528</v>
      </c>
    </row>
    <row r="151" spans="1:6">
      <c r="A151" s="6" t="str">
        <f t="shared" si="10"/>
        <v>12/31/2011</v>
      </c>
      <c r="B151" s="10">
        <v>16732790</v>
      </c>
      <c r="C151" s="10">
        <v>16736049</v>
      </c>
      <c r="D151" s="10">
        <v>16729419</v>
      </c>
      <c r="E151" s="10">
        <v>16727151</v>
      </c>
      <c r="F151" s="10"/>
    </row>
    <row r="152" spans="1:6">
      <c r="A152" s="6" t="str">
        <f t="shared" si="10"/>
        <v>12/31/2012</v>
      </c>
      <c r="B152" s="10">
        <v>16488138</v>
      </c>
      <c r="C152" s="10">
        <v>16487314</v>
      </c>
      <c r="D152" s="10">
        <v>16485110</v>
      </c>
      <c r="E152" s="10"/>
      <c r="F152" s="10"/>
    </row>
    <row r="153" spans="1:6">
      <c r="A153" s="6" t="str">
        <f t="shared" si="10"/>
        <v>12/31/2013</v>
      </c>
      <c r="B153" s="10">
        <v>19749601</v>
      </c>
      <c r="C153" s="10">
        <v>19744034</v>
      </c>
      <c r="D153" s="10"/>
      <c r="E153" s="10"/>
      <c r="F153" s="10"/>
    </row>
    <row r="154" spans="1:6">
      <c r="A154" s="6" t="str">
        <f t="shared" si="10"/>
        <v>12/31/2014</v>
      </c>
      <c r="B154" s="10">
        <v>23124224</v>
      </c>
      <c r="C154" s="10"/>
      <c r="D154" s="10"/>
      <c r="E154" s="10"/>
      <c r="F154" s="10"/>
    </row>
    <row r="156" spans="1:6">
      <c r="D156" s="1" t="s">
        <v>14</v>
      </c>
    </row>
    <row r="157" spans="1:6">
      <c r="A157" s="2" t="s">
        <v>2</v>
      </c>
    </row>
    <row r="158" spans="1:6">
      <c r="A158" s="2" t="s">
        <v>3</v>
      </c>
    </row>
    <row r="159" spans="1:6">
      <c r="A159" s="4" t="s">
        <v>4</v>
      </c>
      <c r="B159" s="8" t="s">
        <v>36</v>
      </c>
      <c r="C159" s="8" t="s">
        <v>37</v>
      </c>
      <c r="D159" s="8" t="s">
        <v>38</v>
      </c>
      <c r="E159" s="8" t="s">
        <v>39</v>
      </c>
      <c r="F159" s="8" t="s">
        <v>40</v>
      </c>
    </row>
    <row r="160" spans="1:6">
      <c r="A160" s="6" t="str">
        <f t="shared" ref="A160:A166" si="11">A148</f>
        <v>12/31/2008</v>
      </c>
      <c r="B160" s="7">
        <f t="shared" ref="B160:B166" si="12">ROUND(B148/F99,3)</f>
        <v>1</v>
      </c>
      <c r="C160" s="7">
        <f>ROUND(C148/B148,3)</f>
        <v>0.996</v>
      </c>
      <c r="D160" s="7">
        <f>ROUND(D148/C148,3)</f>
        <v>1</v>
      </c>
      <c r="E160" s="7">
        <f>ROUND(E148/D148,3)</f>
        <v>1</v>
      </c>
      <c r="F160" s="7">
        <f>ROUND(F148/E148,3)</f>
        <v>1</v>
      </c>
    </row>
    <row r="161" spans="1:6">
      <c r="A161" s="6" t="str">
        <f t="shared" si="11"/>
        <v>12/31/2009</v>
      </c>
      <c r="B161" s="7">
        <f t="shared" si="12"/>
        <v>1</v>
      </c>
      <c r="C161" s="7">
        <f t="shared" ref="C161:E165" si="13">ROUND(C149/B149,3)</f>
        <v>1</v>
      </c>
      <c r="D161" s="7">
        <f t="shared" si="13"/>
        <v>0.999</v>
      </c>
      <c r="E161" s="7">
        <f t="shared" si="13"/>
        <v>1</v>
      </c>
      <c r="F161" s="7">
        <f>ROUND(F149/E149,3)</f>
        <v>1</v>
      </c>
    </row>
    <row r="162" spans="1:6">
      <c r="A162" s="6" t="str">
        <f t="shared" si="11"/>
        <v>12/31/2010</v>
      </c>
      <c r="B162" s="7">
        <f t="shared" si="12"/>
        <v>1</v>
      </c>
      <c r="C162" s="7">
        <f t="shared" si="13"/>
        <v>1</v>
      </c>
      <c r="D162" s="7">
        <f t="shared" si="13"/>
        <v>1</v>
      </c>
      <c r="E162" s="7">
        <f t="shared" si="13"/>
        <v>1.014</v>
      </c>
      <c r="F162" s="7">
        <f>ROUND(F150/E150,3)</f>
        <v>1</v>
      </c>
    </row>
    <row r="163" spans="1:6">
      <c r="A163" s="6" t="str">
        <f t="shared" si="11"/>
        <v>12/31/2011</v>
      </c>
      <c r="B163" s="7">
        <f t="shared" si="12"/>
        <v>1</v>
      </c>
      <c r="C163" s="7">
        <f t="shared" si="13"/>
        <v>1</v>
      </c>
      <c r="D163" s="7">
        <f t="shared" si="13"/>
        <v>1</v>
      </c>
      <c r="E163" s="7">
        <f t="shared" si="13"/>
        <v>1</v>
      </c>
    </row>
    <row r="164" spans="1:6">
      <c r="A164" s="6" t="str">
        <f t="shared" si="11"/>
        <v>12/31/2012</v>
      </c>
      <c r="B164" s="7">
        <f t="shared" si="12"/>
        <v>1</v>
      </c>
      <c r="C164" s="7">
        <f t="shared" si="13"/>
        <v>1</v>
      </c>
      <c r="D164" s="7">
        <f t="shared" si="13"/>
        <v>1</v>
      </c>
    </row>
    <row r="165" spans="1:6">
      <c r="A165" s="6" t="str">
        <f t="shared" si="11"/>
        <v>12/31/2013</v>
      </c>
      <c r="B165" s="7">
        <f t="shared" si="12"/>
        <v>0.999</v>
      </c>
      <c r="C165" s="7">
        <f t="shared" si="13"/>
        <v>1</v>
      </c>
    </row>
    <row r="166" spans="1:6">
      <c r="A166" s="6" t="str">
        <f t="shared" si="11"/>
        <v>12/31/2014</v>
      </c>
      <c r="B166" s="7">
        <f t="shared" si="12"/>
        <v>1</v>
      </c>
    </row>
    <row r="168" spans="1:6">
      <c r="A168" s="1" t="s">
        <v>19</v>
      </c>
      <c r="B168" s="7">
        <f>ROUND((SUM(B162:B166)-MAX(B162:B166)-MIN(B162:B166))/3,3)</f>
        <v>1</v>
      </c>
      <c r="C168" s="7">
        <f>ROUND((SUM(C161:C165)-MAX(C161:C165)-MIN(C161:C165))/3,3)</f>
        <v>1</v>
      </c>
      <c r="D168" s="7">
        <f>ROUND((SUM(D160:D164)-MAX(D160:D164)-MIN(D160:D164))/3,3)</f>
        <v>1</v>
      </c>
      <c r="E168" s="7">
        <f>ROUND((SUM(E160:E163)-MAX(E160:E163)-MIN(E160:E163))/2,3)</f>
        <v>1</v>
      </c>
      <c r="F168" s="7">
        <f>ROUND(SUM(F160:F162)/3,3)</f>
        <v>1</v>
      </c>
    </row>
    <row r="169" spans="1:6">
      <c r="A169" s="1" t="s">
        <v>20</v>
      </c>
    </row>
    <row r="171" spans="1:6">
      <c r="C171" s="1" t="s">
        <v>8</v>
      </c>
      <c r="F171" s="7"/>
    </row>
    <row r="172" spans="1:6">
      <c r="A172" s="1" t="s">
        <v>41</v>
      </c>
      <c r="E172" s="3" t="s">
        <v>42</v>
      </c>
      <c r="F172" s="7">
        <v>1</v>
      </c>
    </row>
    <row r="173" spans="1:6">
      <c r="A173" s="1" t="s">
        <v>43</v>
      </c>
      <c r="E173" s="3" t="s">
        <v>44</v>
      </c>
      <c r="F173" s="7">
        <f>ROUND(F168*F172,3)</f>
        <v>1</v>
      </c>
    </row>
    <row r="174" spans="1:6">
      <c r="A174" s="1" t="s">
        <v>45</v>
      </c>
      <c r="E174" s="3" t="s">
        <v>46</v>
      </c>
      <c r="F174" s="7">
        <f>ROUND(E168*F168*F172,3)</f>
        <v>1</v>
      </c>
    </row>
    <row r="175" spans="1:6">
      <c r="A175" s="1" t="s">
        <v>47</v>
      </c>
      <c r="E175" s="3" t="s">
        <v>48</v>
      </c>
      <c r="F175" s="7">
        <f>ROUND(D168*E168*F168*F172,3)</f>
        <v>1</v>
      </c>
    </row>
    <row r="176" spans="1:6">
      <c r="A176" s="1" t="s">
        <v>49</v>
      </c>
      <c r="E176" s="3" t="s">
        <v>50</v>
      </c>
      <c r="F176" s="7">
        <f>ROUND(C168*D168*E168*F168*F172,3)</f>
        <v>1</v>
      </c>
    </row>
  </sheetData>
  <mergeCells count="16">
    <mergeCell ref="A139:F139"/>
    <mergeCell ref="A140:F140"/>
    <mergeCell ref="A141:F141"/>
    <mergeCell ref="A142:F142"/>
    <mergeCell ref="A52:F52"/>
    <mergeCell ref="A53:F53"/>
    <mergeCell ref="A90:F90"/>
    <mergeCell ref="A91:F91"/>
    <mergeCell ref="A92:F92"/>
    <mergeCell ref="A93:F93"/>
    <mergeCell ref="A51:F51"/>
    <mergeCell ref="A2:F2"/>
    <mergeCell ref="A3:F3"/>
    <mergeCell ref="A4:F4"/>
    <mergeCell ref="A5:F5"/>
    <mergeCell ref="A50:F50"/>
  </mergeCells>
  <pageMargins left="0.7" right="0.7" top="0.75" bottom="0.75" header="0.3" footer="0.3"/>
  <pageSetup scale="90" orientation="portrait" useFirstPageNumber="1" r:id="rId1"/>
  <headerFooter>
    <oddHeader>&amp;R&amp;"Times New Roman, Regular"&amp;10Page &amp;P of 4</oddHeader>
    <oddFooter>&amp;L&amp;"Times New Roman,Regular"© Insurance Services Office, Inc., 2022&amp;R&amp;"Times New Roman,Regular"&amp;A</oddFooter>
  </headerFooter>
  <rowBreaks count="4" manualBreakCount="4">
    <brk id="48" max="16383" man="1"/>
    <brk id="88" max="16383" man="1"/>
    <brk id="137" max="16383" man="1"/>
    <brk id="176" max="16383" man="1"/>
  </rowBreaks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ircularDocsContentType" ma:contentTypeID="0x0101002A7B4D783DF0499AA9CFFB0BDFDF2D2C00B742AC3165F72545976B399ED8B6337E" ma:contentTypeVersion="13" ma:contentTypeDescription="Circular Documents Content Type" ma:contentTypeScope="" ma:versionID="267d83bae528d82fd6e8565c5c7345a2">
  <xsd:schema xmlns:xsd="http://www.w3.org/2001/XMLSchema" xmlns:xs="http://www.w3.org/2001/XMLSchema" xmlns:p="http://schemas.microsoft.com/office/2006/metadata/properties" xmlns:ns1="http://schemas.microsoft.com/sharepoint/v3" xmlns:ns2="a86cc342-0045-41e2-80e9-abdb777d2eca" targetNamespace="http://schemas.microsoft.com/office/2006/metadata/properties" ma:root="true" ma:fieldsID="9718fa7371f90dd60b7d6f40e817801b" ns1:_="" ns2:_="">
    <xsd:import namespace="http://schemas.microsoft.com/sharepoint/v3"/>
    <xsd:import namespace="a86cc342-0045-41e2-80e9-abdb777d2eca"/>
    <xsd:element name="properties">
      <xsd:complexType>
        <xsd:sequence>
          <xsd:element name="documentManagement">
            <xsd:complexType>
              <xsd:all>
                <xsd:element ref="ns2:CircularDocDescription" minOccurs="0"/>
                <xsd:element ref="ns2:DocumentName" minOccurs="0"/>
                <xsd:element ref="ns2:IncludeWithPDF" minOccurs="0"/>
                <xsd:element ref="ns2:AttachmentType" minOccurs="0"/>
                <xsd:element ref="ns2:Date_x0020_Modified" minOccurs="0"/>
                <xsd:element ref="ns2:Sequence" minOccurs="0"/>
                <xsd:element ref="ns2:IsStatusChanging" minOccurs="0"/>
                <xsd:element ref="ns2:CircularTitleDoc" minOccurs="0"/>
                <xsd:element ref="ns2:KeyMessageDoc" minOccurs="0"/>
                <xsd:element ref="ns2:NumberOfPages" minOccurs="0"/>
                <xsd:element ref="ns2:SPPageSequence" minOccurs="0"/>
                <xsd:element ref="ns2:SPSequence" minOccurs="0"/>
                <xsd:element ref="ns2:AuthorPDFSignoff" minOccurs="0"/>
                <xsd:element ref="ns2:ServiceModuleString" minOccurs="0"/>
                <xsd:element ref="ns2:CircularStatus" minOccurs="0"/>
                <xsd:element ref="ns2:CircId" minOccurs="0"/>
                <xsd:element ref="ns2:CircularTitle" minOccurs="0"/>
                <xsd:element ref="ns2:LOB" minOccurs="0"/>
                <xsd:element ref="ns2:CircularUpdate" minOccurs="0"/>
                <xsd:element ref="ns2:AuthorName" minOccurs="0"/>
                <xsd:element ref="ns2:CircularDate" minOccurs="0"/>
                <xsd:element ref="ns2:ActionTopic" minOccurs="0"/>
                <xsd:element ref="ns2:AuthorId" minOccurs="0"/>
                <xsd:element ref="ns2:StatisticalService" minOccurs="0"/>
                <xsd:element ref="ns2:ServiceModule" minOccurs="0"/>
                <xsd:element ref="ns2:PDFSignOffNotification" minOccurs="0"/>
                <xsd:element ref="ns2:Jurs" minOccurs="0"/>
                <xsd:element ref="ns2:CorrectionCirculars" minOccurs="0"/>
                <xsd:element ref="ns2:Filings" minOccurs="0"/>
                <xsd:element ref="ns2:PSDPDFSignoff" minOccurs="0"/>
                <xsd:element ref="ns2:KeyMessage" minOccurs="0"/>
                <xsd:element ref="ns2:CircularType" minOccurs="0"/>
                <xsd:element ref="ns2:ApplicableLOBs" minOccurs="0"/>
                <xsd:element ref="ns2:AdditionalCircularNumbers" minOccurs="0"/>
                <xsd:element ref="ns2:CircularNumber" minOccurs="0"/>
                <xsd:element ref="ns1:DocumentSetDescription" minOccurs="0"/>
                <xsd:element ref="ns2:CircularComments" minOccurs="0"/>
                <xsd:element ref="ns2:CircularNote" minOccurs="0"/>
                <xsd:element ref="ns2:Mast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cc342-0045-41e2-80e9-abdb777d2eca" elementFormDefault="qualified">
    <xsd:import namespace="http://schemas.microsoft.com/office/2006/documentManagement/types"/>
    <xsd:import namespace="http://schemas.microsoft.com/office/infopath/2007/PartnerControls"/>
    <xsd:element name="CircularDocDescription" ma:index="8" nillable="true" ma:displayName="Description" ma:default="Circular Letter" ma:internalName="CircularDocDescription" ma:readOnly="false">
      <xsd:simpleType>
        <xsd:restriction base="dms:Text">
          <xsd:maxLength value="255"/>
        </xsd:restriction>
      </xsd:simpleType>
    </xsd:element>
    <xsd:element name="DocumentName" ma:index="9" nillable="true" ma:displayName="Document Name" ma:default="Cover Letter.docx" ma:internalName="DocumentName">
      <xsd:simpleType>
        <xsd:restriction base="dms:Text">
          <xsd:maxLength value="255"/>
        </xsd:restriction>
      </xsd:simpleType>
    </xsd:element>
    <xsd:element name="IncludeWithPDF" ma:index="10" nillable="true" ma:displayName="IncWithPDF" ma:default="1" ma:internalName="IncludeWithPDF">
      <xsd:simpleType>
        <xsd:restriction base="dms:Boolean"/>
      </xsd:simpleType>
    </xsd:element>
    <xsd:element name="AttachmentType" ma:index="11" nillable="true" ma:displayName="AttachmentType" ma:default="Cover Letter" ma:format="Dropdown" ma:internalName="AttachmentType" ma:readOnly="false">
      <xsd:simpleType>
        <xsd:restriction base="dms:Choice">
          <xsd:enumeration value="Cover Letter"/>
          <xsd:enumeration value="EM"/>
          <xsd:enumeration value="Form"/>
          <xsd:enumeration value="Class Table"/>
          <xsd:enumeration value="Experience Review"/>
          <xsd:enumeration value="Manual Page(s)"/>
          <xsd:enumeration value="Excel Filing Exhibits"/>
          <xsd:enumeration value="Actuarial Support"/>
          <xsd:enumeration value="Rating Relativities and Factors"/>
          <xsd:enumeration value="Supplementary Information"/>
          <xsd:enumeration value="Stat Plan"/>
          <xsd:enumeration value="Status Report"/>
          <xsd:enumeration value="Workbook"/>
          <xsd:enumeration value="Other"/>
        </xsd:restriction>
      </xsd:simpleType>
    </xsd:element>
    <xsd:element name="Date_x0020_Modified" ma:index="12" nillable="true" ma:displayName="DateModified" ma:internalName="Date_x0020_Modified">
      <xsd:simpleType>
        <xsd:restriction base="dms:DateTime"/>
      </xsd:simpleType>
    </xsd:element>
    <xsd:element name="Sequence" ma:index="13" nillable="true" ma:displayName="Sequence" ma:default="0" ma:internalName="Sequence" ma:readOnly="false" ma:percentage="FALSE">
      <xsd:simpleType>
        <xsd:restriction base="dms:Number"/>
      </xsd:simpleType>
    </xsd:element>
    <xsd:element name="IsStatusChanging" ma:index="14" nillable="true" ma:displayName="IsStatusChanging" ma:default="N" ma:internalName="IsStatusChanging" ma:readOnly="false">
      <xsd:simpleType>
        <xsd:restriction base="dms:Text">
          <xsd:maxLength value="255"/>
        </xsd:restriction>
      </xsd:simpleType>
    </xsd:element>
    <xsd:element name="CircularTitleDoc" ma:index="15" nillable="true" ma:displayName="CircularTitleDoc" ma:internalName="CircularTitleDoc">
      <xsd:simpleType>
        <xsd:restriction base="dms:Text"/>
      </xsd:simpleType>
    </xsd:element>
    <xsd:element name="KeyMessageDoc" ma:index="16" nillable="true" ma:displayName="KeyMessageDoc" ma:internalName="KeyMessageDoc">
      <xsd:simpleType>
        <xsd:restriction base="dms:Text"/>
      </xsd:simpleType>
    </xsd:element>
    <xsd:element name="NumberOfPages" ma:index="17" nillable="true" ma:displayName="NumberOfPages" ma:internalName="NumberOfPages">
      <xsd:simpleType>
        <xsd:restriction base="dms:Number"/>
      </xsd:simpleType>
    </xsd:element>
    <xsd:element name="SPPageSequence" ma:index="18" nillable="true" ma:displayName="SPPageSequence" ma:default="0" ma:internalName="SPPageSequence" ma:readOnly="false" ma:percentage="FALSE">
      <xsd:simpleType>
        <xsd:restriction base="dms:Number"/>
      </xsd:simpleType>
    </xsd:element>
    <xsd:element name="SPSequence" ma:index="19" nillable="true" ma:displayName="SPSequence" ma:default="0" ma:internalName="SPSequence" ma:readOnly="false" ma:percentage="FALSE">
      <xsd:simpleType>
        <xsd:restriction base="dms:Number"/>
      </xsd:simpleType>
    </xsd:element>
    <xsd:element name="AuthorPDFSignoff" ma:index="20" nillable="true" ma:displayName="AuthorPDFSignoff" ma:internalName="AuthorPDFSignoff">
      <xsd:simpleType>
        <xsd:restriction base="dms:Boolean"/>
      </xsd:simpleType>
    </xsd:element>
    <xsd:element name="ServiceModuleString" ma:index="21" nillable="true" ma:displayName="ServiceModuleString" ma:internalName="ServiceModuleString">
      <xsd:simpleType>
        <xsd:restriction base="dms:Text"/>
      </xsd:simpleType>
    </xsd:element>
    <xsd:element name="CircularStatus" ma:index="22" nillable="true" ma:displayName="Circular Status" ma:internalName="CircularStatus">
      <xsd:simpleType>
        <xsd:restriction base="dms:Text"/>
      </xsd:simpleType>
    </xsd:element>
    <xsd:element name="CircId" ma:index="23" nillable="true" ma:displayName="CircId" ma:internalName="CircId">
      <xsd:simpleType>
        <xsd:restriction base="dms:Number"/>
      </xsd:simpleType>
    </xsd:element>
    <xsd:element name="CircularTitle" ma:index="24" nillable="true" ma:displayName="CircularTitle" ma:internalName="CircularTitle">
      <xsd:simpleType>
        <xsd:restriction base="dms:Text"/>
      </xsd:simpleType>
    </xsd:element>
    <xsd:element name="LOB" ma:index="25" nillable="true" ma:displayName="LOB" ma:list="{8736175c-71c1-4dcc-ba05-e6e29f8d0b47}" ma:internalName="LOB" ma:showField="Title" ma:web="{a86cc342-0045-41e2-80e9-abdb777d2eca}">
      <xsd:simpleType>
        <xsd:restriction base="dms:Lookup"/>
      </xsd:simpleType>
    </xsd:element>
    <xsd:element name="CircularUpdate" ma:index="26" nillable="true" ma:displayName="CircularUpdate" ma:internalName="CircularUpdate">
      <xsd:simpleType>
        <xsd:restriction base="dms:Text"/>
      </xsd:simpleType>
    </xsd:element>
    <xsd:element name="AuthorName" ma:index="27" nillable="true" ma:displayName="AuthorName" ma:internalName="AuthorName">
      <xsd:simpleType>
        <xsd:restriction base="dms:Text"/>
      </xsd:simpleType>
    </xsd:element>
    <xsd:element name="CircularDate" ma:index="28" nillable="true" ma:displayName="Circular Date" ma:format="DateOnly" ma:internalName="CircularDate">
      <xsd:simpleType>
        <xsd:restriction base="dms:DateTime"/>
      </xsd:simpleType>
    </xsd:element>
    <xsd:element name="ActionTopic" ma:index="29" nillable="true" ma:displayName="ActionTopic" ma:list="{8cf09306-aa85-461c-b436-282fcc4ce222}" ma:internalName="ActionTopic" ma:showField="Title" ma:web="{a86cc342-0045-41e2-80e9-abdb777d2eca}">
      <xsd:simpleType>
        <xsd:restriction base="dms:Lookup"/>
      </xsd:simpleType>
    </xsd:element>
    <xsd:element name="AuthorId" ma:index="30" nillable="true" ma:displayName="AuthorId" ma:internalName="AuthorId">
      <xsd:simpleType>
        <xsd:restriction base="dms:Text"/>
      </xsd:simpleType>
    </xsd:element>
    <xsd:element name="StatisticalService" ma:index="31" nillable="true" ma:displayName="Statistical Service" ma:default="" ma:internalName="StatisticalServ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CSP Commercial Lines Plans"/>
                    <xsd:enumeration value="PASP Personal Automobile Plans"/>
                    <xsd:enumeration value="PLSP Personal Lines Plans (Other than Auto)"/>
                  </xsd:restriction>
                </xsd:simpleType>
              </xsd:element>
            </xsd:sequence>
          </xsd:extension>
        </xsd:complexContent>
      </xsd:complexType>
    </xsd:element>
    <xsd:element name="ServiceModule" ma:index="32" nillable="true" ma:displayName="ServiceModule" ma:list="{fd5e46f0-7a9f-4370-8bd9-8c092f512937}" ma:internalName="ServiceModule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DFSignOffNotification" ma:index="33" nillable="true" ma:displayName="PDFSignOffNotification" ma:internalName="PDFSignOffNotification">
      <xsd:simpleType>
        <xsd:restriction base="dms:Boolean"/>
      </xsd:simpleType>
    </xsd:element>
    <xsd:element name="Jurs" ma:index="34" nillable="true" ma:displayName="Jurisdiction" ma:list="{af5288c7-9453-4bdf-a857-253efead2732}" ma:internalName="Jur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orrectionCirculars" ma:index="35" nillable="true" ma:displayName="Correction Circular(s)" ma:internalName="CorrectionCirculars">
      <xsd:simpleType>
        <xsd:restriction base="dms:Text"/>
      </xsd:simpleType>
    </xsd:element>
    <xsd:element name="Filings" ma:index="36" nillable="true" ma:displayName="Filings" ma:internalName="Filings">
      <xsd:simpleType>
        <xsd:restriction base="dms:Text"/>
      </xsd:simpleType>
    </xsd:element>
    <xsd:element name="PSDPDFSignoff" ma:index="37" nillable="true" ma:displayName="PSDPDFSignoff" ma:internalName="PSDPDFSignoff">
      <xsd:simpleType>
        <xsd:restriction base="dms:Boolean"/>
      </xsd:simpleType>
    </xsd:element>
    <xsd:element name="KeyMessage" ma:index="38" nillable="true" ma:displayName="Key Message" ma:internalName="KeyMessage">
      <xsd:simpleType>
        <xsd:restriction base="dms:Text"/>
      </xsd:simpleType>
    </xsd:element>
    <xsd:element name="CircularType" ma:index="39" nillable="true" ma:displayName="Circular Type" ma:list="{45810e60-277d-4ddf-b694-2010859d9a28}" ma:internalName="CircularType" ma:showField="Title" ma:web="{a86cc342-0045-41e2-80e9-abdb777d2eca}">
      <xsd:simpleType>
        <xsd:restriction base="dms:Lookup"/>
      </xsd:simpleType>
    </xsd:element>
    <xsd:element name="ApplicableLOBs" ma:index="40" nillable="true" ma:displayName="Applicable LOBs" ma:list="{8736175c-71c1-4dcc-ba05-e6e29f8d0b47}" ma:internalName="ApplicableLOBs" ma:showField="Title" ma:web="{a86cc342-0045-41e2-80e9-abdb777d2eca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dditionalCircularNumbers" ma:index="41" nillable="true" ma:displayName="Additional Circular Numbers" ma:internalName="AdditionalCircularNumbers">
      <xsd:simpleType>
        <xsd:restriction base="dms:Text"/>
      </xsd:simpleType>
    </xsd:element>
    <xsd:element name="CircularNumber" ma:index="42" nillable="true" ma:displayName="Circular Number" ma:internalName="CircularNumber">
      <xsd:simpleType>
        <xsd:restriction base="dms:Text">
          <xsd:maxLength value="14"/>
        </xsd:restriction>
      </xsd:simpleType>
    </xsd:element>
    <xsd:element name="CircularComments" ma:index="44" nillable="true" ma:displayName="Circular Comments" ma:internalName="CircularComments">
      <xsd:simpleType>
        <xsd:restriction base="dms:Note">
          <xsd:maxLength value="255"/>
        </xsd:restriction>
      </xsd:simpleType>
    </xsd:element>
    <xsd:element name="CircularNote" ma:index="45" nillable="true" ma:displayName="CircularNote" ma:internalName="CircularNote">
      <xsd:simpleType>
        <xsd:restriction base="dms:Note">
          <xsd:maxLength value="255"/>
        </xsd:restriction>
      </xsd:simpleType>
    </xsd:element>
    <xsd:element name="Master" ma:index="46" nillable="true" ma:displayName="Master" ma:list="{61da4825-2bf0-443d-b1fa-b0d3a561061d}" ma:internalName="Master" ma:showField="ID" ma:web="a86cc342-0045-41e2-80e9-abdb777d2eca">
      <xsd:simpleType>
        <xsd:restriction base="dms:Lookup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Name xmlns="a86cc342-0045-41e2-80e9-abdb777d2eca">LI-CA-2022-122 - 004 - Actuarial Support.xlsx</DocumentName>
    <LOB xmlns="a86cc342-0045-41e2-80e9-abdb777d2eca">6</LOB>
    <Filings xmlns="a86cc342-0045-41e2-80e9-abdb777d2eca" xsi:nil="true"/>
    <AdditionalCircularNumbers xmlns="a86cc342-0045-41e2-80e9-abdb777d2eca" xsi:nil="true"/>
    <ServiceModule xmlns="a86cc342-0045-41e2-80e9-abdb777d2eca">
      <Value>8</Value>
    </ServiceModule>
    <CorrectionCirculars xmlns="a86cc342-0045-41e2-80e9-abdb777d2eca" xsi:nil="true"/>
    <CircularUpdate xmlns="a86cc342-0045-41e2-80e9-abdb777d2eca" xsi:nil="true"/>
    <StatisticalService xmlns="a86cc342-0045-41e2-80e9-abdb777d2eca"/>
    <AuthorId xmlns="a86cc342-0045-41e2-80e9-abdb777d2eca">i52098</AuthorId>
    <CircularDocDescription xmlns="a86cc342-0045-41e2-80e9-abdb777d2eca">Actuarial Support</CircularDocDescription>
    <Date_x0020_Modified xmlns="a86cc342-0045-41e2-80e9-abdb777d2eca">2022-04-05T04:00:00+00:00</Date_x0020_Modified>
    <CircularDate xmlns="a86cc342-0045-41e2-80e9-abdb777d2eca">2022-05-06T04:00:00+00:00</CircularDate>
    <PSDPDFSignoff xmlns="a86cc342-0045-41e2-80e9-abdb777d2eca" xsi:nil="true"/>
    <SPPageSequence xmlns="a86cc342-0045-41e2-80e9-abdb777d2eca">0</SPPageSequence>
    <DocumentSetDescription xmlns="http://schemas.microsoft.com/sharepoint/v3" xsi:nil="true"/>
    <CircularTitleDoc xmlns="a86cc342-0045-41e2-80e9-abdb777d2eca" xsi:nil="true"/>
    <PDFSignOffNotification xmlns="a86cc342-0045-41e2-80e9-abdb777d2eca">false</PDFSignOffNotification>
    <KeyMessage xmlns="a86cc342-0045-41e2-80e9-abdb777d2eca">We are providing a loss costs supplement to filing CA-2022-RLC1 in Indiana, which complements the multistate loss costs filing attached to circular LI-CA-2022-112. We are also implementing loss costs filing CA-2022-RLC1 in Indiana. Effective Date: [...]</KeyMessage>
    <CircularNumber xmlns="a86cc342-0045-41e2-80e9-abdb777d2eca">LI-CA-2022-122</CircularNumber>
    <AttachmentType xmlns="a86cc342-0045-41e2-80e9-abdb777d2eca">Excel Filing Exhibits</AttachmentType>
    <ActionTopic xmlns="a86cc342-0045-41e2-80e9-abdb777d2eca">9</ActionTopic>
    <CircularType xmlns="a86cc342-0045-41e2-80e9-abdb777d2eca">9</CircularType>
    <SPSequence xmlns="a86cc342-0045-41e2-80e9-abdb777d2eca">0</SPSequence>
    <CircularNote xmlns="a86cc342-0045-41e2-80e9-abdb777d2eca" xsi:nil="true"/>
    <CircularComments xmlns="a86cc342-0045-41e2-80e9-abdb777d2eca" xsi:nil="true"/>
    <AuthorPDFSignoff xmlns="a86cc342-0045-41e2-80e9-abdb777d2eca" xsi:nil="true"/>
    <AuthorName xmlns="a86cc342-0045-41e2-80e9-abdb777d2eca">Hunt, Lakeisha D.</AuthorName>
    <Sequence xmlns="a86cc342-0045-41e2-80e9-abdb777d2eca">3</Sequence>
    <ServiceModuleString xmlns="a86cc342-0045-41e2-80e9-abdb777d2eca">Loss Costs;</ServiceModuleString>
    <CircId xmlns="a86cc342-0045-41e2-80e9-abdb777d2eca">35368</CircId>
    <IncludeWithPDF xmlns="a86cc342-0045-41e2-80e9-abdb777d2eca">true</IncludeWithPDF>
    <ApplicableLOBs xmlns="a86cc342-0045-41e2-80e9-abdb777d2eca"/>
    <Master xmlns="a86cc342-0045-41e2-80e9-abdb777d2eca" xsi:nil="true"/>
    <CircularStatus xmlns="a86cc342-0045-41e2-80e9-abdb777d2eca">PDF</CircularStatus>
    <IsStatusChanging xmlns="a86cc342-0045-41e2-80e9-abdb777d2eca">Y</IsStatusChanging>
    <NumberOfPages xmlns="a86cc342-0045-41e2-80e9-abdb777d2eca" xsi:nil="true"/>
    <KeyMessageDoc xmlns="a86cc342-0045-41e2-80e9-abdb777d2eca" xsi:nil="true"/>
    <CircularTitle xmlns="a86cc342-0045-41e2-80e9-abdb777d2eca">INDIANA SUPPLEMENT TO THE COMMERCIAL AUTO 2022 MULTISTATE LOSS COSTS FILING PROVIDED AND TO BE IMPLEMENTED</CircularTitle>
    <Jurs xmlns="a86cc342-0045-41e2-80e9-abdb777d2eca">
      <Value>16</Value>
    </Jurs>
  </documentManagement>
</p:properties>
</file>

<file path=customXml/itemProps1.xml><?xml version="1.0" encoding="utf-8"?>
<ds:datastoreItem xmlns:ds="http://schemas.openxmlformats.org/officeDocument/2006/customXml" ds:itemID="{44130A1F-8333-4F22-8DF4-7578138E26E1}"/>
</file>

<file path=customXml/itemProps2.xml><?xml version="1.0" encoding="utf-8"?>
<ds:datastoreItem xmlns:ds="http://schemas.openxmlformats.org/officeDocument/2006/customXml" ds:itemID="{55D511FD-FDB5-4634-9FBD-1EE0ADF0F36C}"/>
</file>

<file path=customXml/itemProps3.xml><?xml version="1.0" encoding="utf-8"?>
<ds:datastoreItem xmlns:ds="http://schemas.openxmlformats.org/officeDocument/2006/customXml" ds:itemID="{1AEB1A15-1668-4D92-BA7A-317F635346E6}"/>
</file>

<file path=customXml/itemProps4.xml><?xml version="1.0" encoding="utf-8"?>
<ds:datastoreItem xmlns:ds="http://schemas.openxmlformats.org/officeDocument/2006/customXml" ds:itemID="{FDA50964-0679-44FA-8B8A-B870A5CB9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EXHIBIT 1</vt:lpstr>
      <vt:lpstr>EXHIBIT 2</vt:lpstr>
      <vt:lpstr>EXHIBIT 3</vt:lpstr>
      <vt:lpstr>EXHIBIT 4</vt:lpstr>
      <vt:lpstr>EXHIBIT 5</vt:lpstr>
    </vt:vector>
  </TitlesOfParts>
  <Company>ISO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%username%</dc:creator>
  <cp:lastModifiedBy>Traverso, Daniel  A</cp:lastModifiedBy>
  <cp:lastPrinted>2022-03-30T21:44:40Z</cp:lastPrinted>
  <dcterms:created xsi:type="dcterms:W3CDTF">2014-11-05T19:22:56Z</dcterms:created>
  <dcterms:modified xsi:type="dcterms:W3CDTF">2022-03-30T21:45:07Z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Service1">
    <vt:lpwstr>LC</vt:lpwstr>
  </property>
  <property fmtid="{D5CDD505-2E9C-101B-9397-08002B2CF9AE}" pid="4" name="ContentTypeId">
    <vt:lpwstr>0x0101002A7B4D783DF0499AA9CFFB0BDFDF2D2C00B742AC3165F72545976B399ED8B6337E</vt:lpwstr>
  </property>
  <property fmtid="{D5CDD505-2E9C-101B-9397-08002B2CF9AE}" pid="5" name="_docset_NoMedatataSyncRequired">
    <vt:lpwstr>False</vt:lpwstr>
  </property>
</Properties>
</file>